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\Dropbox\社会福祉法人　現況報告書\那覇市提出　　現況報告書\"/>
    </mc:Choice>
  </mc:AlternateContent>
  <workbookProtection workbookAlgorithmName="SHA-512" workbookHashValue="lAfgNPeYBep7SnxXRgDNqBBpo3UrmcBANDw7AfIrNDqZY8cUR3E5iklQNYyWbDUHIPkesM6dUrhm2w4h7GDjvg==" workbookSaltValue="oDlaR67hrDW3bRguZEOJdg==" workbookSpinCount="100000" lockStructure="1"/>
  <bookViews>
    <workbookView xWindow="7680" yWindow="-12" windowWidth="7728" windowHeight="8316" tabRatio="866" firstSheet="12" activeTab="14"/>
  </bookViews>
  <sheets>
    <sheet name="資金収支 - 第1号の1様式" sheetId="47" r:id="rId1"/>
    <sheet name="資金収支 - 第1号の3様式" sheetId="48" r:id="rId2"/>
    <sheet name="資金収支 - 第1号の4様式" sheetId="49" r:id="rId3"/>
    <sheet name="資金収支 - 第1号の4様式(2)" sheetId="50" r:id="rId4"/>
    <sheet name="資金収支 - 第1号の4様式(3)" sheetId="51" r:id="rId5"/>
    <sheet name="事業活動 - 第2号の1様式" sheetId="52" r:id="rId6"/>
    <sheet name="事業活動 - 第2号の3様式" sheetId="53" r:id="rId7"/>
    <sheet name="事業活動 - 第2号の4様式" sheetId="54" r:id="rId8"/>
    <sheet name="事業活動 - 第2号の4様式(2)" sheetId="55" r:id="rId9"/>
    <sheet name="事業活動 - 第2号の4様式(3)" sheetId="56" r:id="rId10"/>
    <sheet name="貸借 - 第3号の1様式" sheetId="57" r:id="rId11"/>
    <sheet name="貸借 - 第3号の3様式" sheetId="58" r:id="rId12"/>
    <sheet name="貸借 - 第3号の4様式" sheetId="59" r:id="rId13"/>
    <sheet name="貸借 - 第3号の4様式(2)" sheetId="60" r:id="rId14"/>
    <sheet name="貸借 - 第3号の4様式(3)" sheetId="61" r:id="rId15"/>
  </sheets>
  <definedNames>
    <definedName name="_xlnm.Print_Area" localSheetId="1">'資金収支 - 第1号の3様式'!$A$1:$I$79</definedName>
    <definedName name="_xlnm.Print_Area" localSheetId="5">'事業活動 - 第2号の1様式'!$A$1:$F$36</definedName>
    <definedName name="_xlnm.Print_Area" localSheetId="6">'事業活動 - 第2号の3様式'!$A$1:$I$83</definedName>
    <definedName name="_xlnm.Print_Area" localSheetId="7">'事業活動 - 第2号の4様式'!$A$1:$F$30</definedName>
    <definedName name="_xlnm.Print_Area" localSheetId="8">'事業活動 - 第2号の4様式(2)'!$A$1:$F$72</definedName>
    <definedName name="_xlnm.Print_Area" localSheetId="9">'事業活動 - 第2号の4様式(3)'!$A$1:$F$74</definedName>
    <definedName name="_xlnm.Print_Area" localSheetId="11">'貸借 - 第3号の3様式'!$A$1:$G$78</definedName>
  </definedNames>
  <calcPr calcId="152511"/>
</workbook>
</file>

<file path=xl/calcChain.xml><?xml version="1.0" encoding="utf-8"?>
<calcChain xmlns="http://schemas.openxmlformats.org/spreadsheetml/2006/main">
  <c r="F48" i="61" l="1"/>
  <c r="F36" i="61"/>
  <c r="B49" i="61"/>
  <c r="F46" i="60"/>
  <c r="F34" i="60"/>
  <c r="F47" i="60" s="1"/>
  <c r="B47" i="60"/>
  <c r="F29" i="59"/>
  <c r="F21" i="59"/>
  <c r="B30" i="59"/>
  <c r="E70" i="58"/>
  <c r="G70" i="58" s="1"/>
  <c r="E71" i="58"/>
  <c r="G71" i="58" s="1"/>
  <c r="E65" i="58"/>
  <c r="G65" i="58" s="1"/>
  <c r="E48" i="58"/>
  <c r="G48" i="58" s="1"/>
  <c r="E49" i="58"/>
  <c r="G49" i="58" s="1"/>
  <c r="E50" i="58"/>
  <c r="G50" i="58" s="1"/>
  <c r="E51" i="58"/>
  <c r="G51" i="58" s="1"/>
  <c r="E52" i="58"/>
  <c r="G52" i="58" s="1"/>
  <c r="E53" i="58"/>
  <c r="G53" i="58" s="1"/>
  <c r="E54" i="58"/>
  <c r="G54" i="58" s="1"/>
  <c r="E55" i="58"/>
  <c r="G55" i="58" s="1"/>
  <c r="E56" i="58"/>
  <c r="G56" i="58" s="1"/>
  <c r="E57" i="58"/>
  <c r="G57" i="58" s="1"/>
  <c r="E29" i="58"/>
  <c r="G29" i="58" s="1"/>
  <c r="E30" i="58"/>
  <c r="G30" i="58" s="1"/>
  <c r="E31" i="58"/>
  <c r="G31" i="58" s="1"/>
  <c r="E32" i="58"/>
  <c r="G32" i="58" s="1"/>
  <c r="E33" i="58"/>
  <c r="G33" i="58" s="1"/>
  <c r="E34" i="58"/>
  <c r="G34" i="58" s="1"/>
  <c r="E35" i="58"/>
  <c r="G35" i="58" s="1"/>
  <c r="E36" i="58"/>
  <c r="G36" i="58" s="1"/>
  <c r="E37" i="58"/>
  <c r="G37" i="58" s="1"/>
  <c r="E38" i="58"/>
  <c r="G38" i="58" s="1"/>
  <c r="E39" i="58"/>
  <c r="G39" i="58" s="1"/>
  <c r="E40" i="58"/>
  <c r="G40" i="58" s="1"/>
  <c r="E41" i="58"/>
  <c r="G41" i="58" s="1"/>
  <c r="E42" i="58"/>
  <c r="G42" i="58" s="1"/>
  <c r="E43" i="58"/>
  <c r="G43" i="58" s="1"/>
  <c r="E24" i="58"/>
  <c r="G24" i="58" s="1"/>
  <c r="E25" i="58"/>
  <c r="G25" i="58" s="1"/>
  <c r="E10" i="58"/>
  <c r="G10" i="58" s="1"/>
  <c r="E11" i="58"/>
  <c r="G11" i="58" s="1"/>
  <c r="E12" i="58"/>
  <c r="G12" i="58" s="1"/>
  <c r="E13" i="58"/>
  <c r="G13" i="58" s="1"/>
  <c r="E14" i="58"/>
  <c r="G14" i="58" s="1"/>
  <c r="E15" i="58"/>
  <c r="G15" i="58" s="1"/>
  <c r="E16" i="58"/>
  <c r="G16" i="58" s="1"/>
  <c r="E17" i="58"/>
  <c r="G17" i="58" s="1"/>
  <c r="E18" i="58"/>
  <c r="G18" i="58" s="1"/>
  <c r="E19" i="58"/>
  <c r="G19" i="58" s="1"/>
  <c r="C76" i="58"/>
  <c r="C63" i="58"/>
  <c r="C46" i="58"/>
  <c r="F76" i="58"/>
  <c r="D76" i="58"/>
  <c r="B76" i="58"/>
  <c r="E75" i="58"/>
  <c r="G75" i="58" s="1"/>
  <c r="E74" i="58"/>
  <c r="G74" i="58" s="1"/>
  <c r="E73" i="58"/>
  <c r="G73" i="58" s="1"/>
  <c r="E72" i="58"/>
  <c r="G72" i="58" s="1"/>
  <c r="E69" i="58"/>
  <c r="G69" i="58" s="1"/>
  <c r="E68" i="58"/>
  <c r="G68" i="58" s="1"/>
  <c r="E67" i="58"/>
  <c r="G67" i="58" s="1"/>
  <c r="E66" i="58"/>
  <c r="G66" i="58" s="1"/>
  <c r="E64" i="58"/>
  <c r="F63" i="58"/>
  <c r="D63" i="58"/>
  <c r="B63" i="58"/>
  <c r="E62" i="58"/>
  <c r="G62" i="58" s="1"/>
  <c r="E61" i="58"/>
  <c r="G61" i="58" s="1"/>
  <c r="E60" i="58"/>
  <c r="G60" i="58" s="1"/>
  <c r="E59" i="58"/>
  <c r="G59" i="58" s="1"/>
  <c r="E58" i="58"/>
  <c r="G58" i="58" s="1"/>
  <c r="E47" i="58"/>
  <c r="G47" i="58" s="1"/>
  <c r="F46" i="58"/>
  <c r="D46" i="58"/>
  <c r="B46" i="58"/>
  <c r="E45" i="58"/>
  <c r="G45" i="58" s="1"/>
  <c r="E44" i="58"/>
  <c r="G44" i="58" s="1"/>
  <c r="E28" i="58"/>
  <c r="G28" i="58" s="1"/>
  <c r="E27" i="58"/>
  <c r="G27" i="58" s="1"/>
  <c r="E26" i="58"/>
  <c r="G26" i="58" s="1"/>
  <c r="E23" i="58"/>
  <c r="G23" i="58" s="1"/>
  <c r="E22" i="58"/>
  <c r="G22" i="58" s="1"/>
  <c r="E21" i="58"/>
  <c r="G21" i="58" s="1"/>
  <c r="E20" i="58"/>
  <c r="G20" i="58" s="1"/>
  <c r="E9" i="58"/>
  <c r="G9" i="58" s="1"/>
  <c r="F56" i="57"/>
  <c r="F41" i="57"/>
  <c r="B57" i="57"/>
  <c r="D62" i="56"/>
  <c r="D55" i="56"/>
  <c r="D46" i="56"/>
  <c r="D63" i="55"/>
  <c r="D54" i="55"/>
  <c r="D46" i="55"/>
  <c r="D22" i="54"/>
  <c r="D17" i="54"/>
  <c r="D13" i="54"/>
  <c r="G78" i="53"/>
  <c r="I78" i="53" s="1"/>
  <c r="G79" i="53"/>
  <c r="I79" i="53" s="1"/>
  <c r="G66" i="53"/>
  <c r="I66" i="53" s="1"/>
  <c r="G67" i="53"/>
  <c r="I67" i="53" s="1"/>
  <c r="G68" i="53"/>
  <c r="I68" i="53" s="1"/>
  <c r="G54" i="53"/>
  <c r="I54" i="53" s="1"/>
  <c r="G55" i="53"/>
  <c r="I55" i="53" s="1"/>
  <c r="G56" i="53"/>
  <c r="I56" i="53" s="1"/>
  <c r="G15" i="53"/>
  <c r="I15" i="53" s="1"/>
  <c r="G16" i="53"/>
  <c r="I16" i="53" s="1"/>
  <c r="G17" i="53"/>
  <c r="I17" i="53" s="1"/>
  <c r="G18" i="53"/>
  <c r="I18" i="53" s="1"/>
  <c r="G19" i="53"/>
  <c r="I19" i="53" s="1"/>
  <c r="G20" i="53"/>
  <c r="I20" i="53" s="1"/>
  <c r="G21" i="53"/>
  <c r="I21" i="53" s="1"/>
  <c r="G22" i="53"/>
  <c r="I22" i="53" s="1"/>
  <c r="G23" i="53"/>
  <c r="I23" i="53" s="1"/>
  <c r="G24" i="53"/>
  <c r="I24" i="53" s="1"/>
  <c r="G25" i="53"/>
  <c r="I25" i="53" s="1"/>
  <c r="G26" i="53"/>
  <c r="I26" i="53" s="1"/>
  <c r="G27" i="53"/>
  <c r="I27" i="53" s="1"/>
  <c r="G28" i="53"/>
  <c r="I28" i="53" s="1"/>
  <c r="G29" i="53"/>
  <c r="I29" i="53" s="1"/>
  <c r="G30" i="53"/>
  <c r="I30" i="53" s="1"/>
  <c r="G31" i="53"/>
  <c r="I31" i="53" s="1"/>
  <c r="G32" i="53"/>
  <c r="I32" i="53" s="1"/>
  <c r="G33" i="53"/>
  <c r="I33" i="53" s="1"/>
  <c r="G34" i="53"/>
  <c r="I34" i="53" s="1"/>
  <c r="G35" i="53"/>
  <c r="I35" i="53" s="1"/>
  <c r="G36" i="53"/>
  <c r="I36" i="53" s="1"/>
  <c r="G37" i="53"/>
  <c r="I37" i="53" s="1"/>
  <c r="G38" i="53"/>
  <c r="I38" i="53" s="1"/>
  <c r="G39" i="53"/>
  <c r="I39" i="53" s="1"/>
  <c r="G40" i="53"/>
  <c r="I40" i="53" s="1"/>
  <c r="G41" i="53"/>
  <c r="I41" i="53" s="1"/>
  <c r="G42" i="53"/>
  <c r="I42" i="53" s="1"/>
  <c r="G43" i="53"/>
  <c r="I43" i="53" s="1"/>
  <c r="G44" i="53"/>
  <c r="I44" i="53" s="1"/>
  <c r="G45" i="53"/>
  <c r="I45" i="53" s="1"/>
  <c r="G46" i="53"/>
  <c r="I46" i="53" s="1"/>
  <c r="G47" i="53"/>
  <c r="I47" i="53" s="1"/>
  <c r="G48" i="53"/>
  <c r="I48" i="53" s="1"/>
  <c r="G49" i="53"/>
  <c r="I49" i="53" s="1"/>
  <c r="G10" i="53"/>
  <c r="I10" i="53" s="1"/>
  <c r="G11" i="53"/>
  <c r="I11" i="53" s="1"/>
  <c r="E71" i="53"/>
  <c r="E61" i="53"/>
  <c r="E52" i="53"/>
  <c r="G81" i="53"/>
  <c r="I81" i="53" s="1"/>
  <c r="G80" i="53"/>
  <c r="I80" i="53" s="1"/>
  <c r="G77" i="53"/>
  <c r="I77" i="53" s="1"/>
  <c r="G76" i="53"/>
  <c r="I76" i="53" s="1"/>
  <c r="G75" i="53"/>
  <c r="I75" i="53" s="1"/>
  <c r="G73" i="53"/>
  <c r="I73" i="53" s="1"/>
  <c r="H71" i="53"/>
  <c r="F71" i="53"/>
  <c r="D71" i="53"/>
  <c r="G70" i="53"/>
  <c r="I70" i="53" s="1"/>
  <c r="G69" i="53"/>
  <c r="I69" i="53" s="1"/>
  <c r="G65" i="53"/>
  <c r="I65" i="53" s="1"/>
  <c r="G64" i="53"/>
  <c r="I64" i="53" s="1"/>
  <c r="G63" i="53"/>
  <c r="I63" i="53" s="1"/>
  <c r="H61" i="53"/>
  <c r="F61" i="53"/>
  <c r="D61" i="53"/>
  <c r="G60" i="53"/>
  <c r="I60" i="53" s="1"/>
  <c r="G59" i="53"/>
  <c r="I59" i="53" s="1"/>
  <c r="G58" i="53"/>
  <c r="G57" i="53"/>
  <c r="I57" i="53" s="1"/>
  <c r="G53" i="53"/>
  <c r="I53" i="53" s="1"/>
  <c r="H52" i="53"/>
  <c r="F52" i="53"/>
  <c r="D52" i="53"/>
  <c r="G51" i="53"/>
  <c r="I51" i="53" s="1"/>
  <c r="G50" i="53"/>
  <c r="I50" i="53" s="1"/>
  <c r="G14" i="53"/>
  <c r="I14" i="53" s="1"/>
  <c r="G13" i="53"/>
  <c r="I13" i="53" s="1"/>
  <c r="G12" i="53"/>
  <c r="I12" i="53" s="1"/>
  <c r="G9" i="53"/>
  <c r="I9" i="53" s="1"/>
  <c r="D28" i="52"/>
  <c r="D22" i="52"/>
  <c r="D16" i="52"/>
  <c r="F62" i="51"/>
  <c r="F63" i="51"/>
  <c r="F64" i="51"/>
  <c r="F65" i="51"/>
  <c r="F56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48" i="51"/>
  <c r="F49" i="51"/>
  <c r="F50" i="51"/>
  <c r="F9" i="51"/>
  <c r="F10" i="51"/>
  <c r="F11" i="51"/>
  <c r="F12" i="51"/>
  <c r="F13" i="51"/>
  <c r="F14" i="51"/>
  <c r="F73" i="51"/>
  <c r="F69" i="51"/>
  <c r="F67" i="51"/>
  <c r="F66" i="51"/>
  <c r="F61" i="51"/>
  <c r="F60" i="51"/>
  <c r="F58" i="51"/>
  <c r="F57" i="51"/>
  <c r="F55" i="51"/>
  <c r="F54" i="51"/>
  <c r="F52" i="51"/>
  <c r="F51" i="51"/>
  <c r="F17" i="51"/>
  <c r="F16" i="51"/>
  <c r="F15" i="51"/>
  <c r="F8" i="51"/>
  <c r="F62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6" i="50"/>
  <c r="F47" i="50"/>
  <c r="F48" i="50"/>
  <c r="F49" i="50"/>
  <c r="F50" i="50"/>
  <c r="F51" i="50"/>
  <c r="F9" i="50"/>
  <c r="F10" i="50"/>
  <c r="F11" i="50"/>
  <c r="F12" i="50"/>
  <c r="F13" i="50"/>
  <c r="F14" i="50"/>
  <c r="F70" i="50"/>
  <c r="F66" i="50"/>
  <c r="F64" i="50"/>
  <c r="F63" i="50"/>
  <c r="F61" i="50"/>
  <c r="F60" i="50"/>
  <c r="F58" i="50"/>
  <c r="F57" i="50"/>
  <c r="F56" i="50"/>
  <c r="F55" i="50"/>
  <c r="F53" i="50"/>
  <c r="F52" i="50"/>
  <c r="F17" i="50"/>
  <c r="F16" i="50"/>
  <c r="F15" i="50"/>
  <c r="F8" i="50"/>
  <c r="F11" i="49"/>
  <c r="F12" i="49"/>
  <c r="F13" i="49"/>
  <c r="F28" i="49"/>
  <c r="F24" i="49"/>
  <c r="F22" i="49"/>
  <c r="F21" i="49"/>
  <c r="F20" i="49"/>
  <c r="F18" i="49"/>
  <c r="F17" i="49"/>
  <c r="F15" i="49"/>
  <c r="F14" i="49"/>
  <c r="F10" i="49"/>
  <c r="F9" i="49"/>
  <c r="F8" i="49"/>
  <c r="G68" i="48"/>
  <c r="I68" i="48" s="1"/>
  <c r="G69" i="48"/>
  <c r="I69" i="48" s="1"/>
  <c r="G70" i="48"/>
  <c r="I70" i="48" s="1"/>
  <c r="G71" i="48"/>
  <c r="I71" i="48" s="1"/>
  <c r="G61" i="48"/>
  <c r="I61" i="48" s="1"/>
  <c r="G19" i="48"/>
  <c r="I19" i="48" s="1"/>
  <c r="G20" i="48"/>
  <c r="I20" i="48" s="1"/>
  <c r="G21" i="48"/>
  <c r="I21" i="48" s="1"/>
  <c r="G22" i="48"/>
  <c r="I22" i="48" s="1"/>
  <c r="G23" i="48"/>
  <c r="I23" i="48" s="1"/>
  <c r="G24" i="48"/>
  <c r="I24" i="48" s="1"/>
  <c r="G25" i="48"/>
  <c r="I25" i="48" s="1"/>
  <c r="G26" i="48"/>
  <c r="I26" i="48" s="1"/>
  <c r="G27" i="48"/>
  <c r="I27" i="48" s="1"/>
  <c r="G28" i="48"/>
  <c r="I28" i="48" s="1"/>
  <c r="G29" i="48"/>
  <c r="I29" i="48" s="1"/>
  <c r="G30" i="48"/>
  <c r="I30" i="48" s="1"/>
  <c r="G31" i="48"/>
  <c r="I31" i="48" s="1"/>
  <c r="G32" i="48"/>
  <c r="I32" i="48" s="1"/>
  <c r="G33" i="48"/>
  <c r="I33" i="48" s="1"/>
  <c r="G34" i="48"/>
  <c r="I34" i="48" s="1"/>
  <c r="G35" i="48"/>
  <c r="I35" i="48" s="1"/>
  <c r="G36" i="48"/>
  <c r="I36" i="48" s="1"/>
  <c r="G37" i="48"/>
  <c r="I37" i="48" s="1"/>
  <c r="G38" i="48"/>
  <c r="I38" i="48" s="1"/>
  <c r="G39" i="48"/>
  <c r="I39" i="48" s="1"/>
  <c r="G40" i="48"/>
  <c r="I40" i="48" s="1"/>
  <c r="G41" i="48"/>
  <c r="I41" i="48" s="1"/>
  <c r="G42" i="48"/>
  <c r="I42" i="48" s="1"/>
  <c r="G43" i="48"/>
  <c r="I43" i="48" s="1"/>
  <c r="G44" i="48"/>
  <c r="I44" i="48" s="1"/>
  <c r="G45" i="48"/>
  <c r="I45" i="48" s="1"/>
  <c r="G46" i="48"/>
  <c r="I46" i="48" s="1"/>
  <c r="G47" i="48"/>
  <c r="I47" i="48" s="1"/>
  <c r="G48" i="48"/>
  <c r="I48" i="48" s="1"/>
  <c r="G49" i="48"/>
  <c r="I49" i="48" s="1"/>
  <c r="G50" i="48"/>
  <c r="I50" i="48" s="1"/>
  <c r="G51" i="48"/>
  <c r="I51" i="48" s="1"/>
  <c r="G52" i="48"/>
  <c r="I52" i="48" s="1"/>
  <c r="G53" i="48"/>
  <c r="I53" i="48" s="1"/>
  <c r="G54" i="48"/>
  <c r="I54" i="48" s="1"/>
  <c r="G55" i="48"/>
  <c r="I55" i="48" s="1"/>
  <c r="G10" i="48"/>
  <c r="I10" i="48" s="1"/>
  <c r="G11" i="48"/>
  <c r="I11" i="48" s="1"/>
  <c r="G12" i="48"/>
  <c r="I12" i="48" s="1"/>
  <c r="G13" i="48"/>
  <c r="I13" i="48" s="1"/>
  <c r="G14" i="48"/>
  <c r="I14" i="48" s="1"/>
  <c r="G15" i="48"/>
  <c r="I15" i="48" s="1"/>
  <c r="E74" i="48"/>
  <c r="E64" i="48"/>
  <c r="E58" i="48"/>
  <c r="G77" i="48"/>
  <c r="I77" i="48" s="1"/>
  <c r="H74" i="48"/>
  <c r="F74" i="48"/>
  <c r="D74" i="48"/>
  <c r="G73" i="48"/>
  <c r="I73" i="48" s="1"/>
  <c r="G72" i="48"/>
  <c r="I72" i="48" s="1"/>
  <c r="G67" i="48"/>
  <c r="I67" i="48" s="1"/>
  <c r="G66" i="48"/>
  <c r="I66" i="48" s="1"/>
  <c r="G65" i="48"/>
  <c r="I65" i="48" s="1"/>
  <c r="H64" i="48"/>
  <c r="F64" i="48"/>
  <c r="D64" i="48"/>
  <c r="G63" i="48"/>
  <c r="I63" i="48" s="1"/>
  <c r="G62" i="48"/>
  <c r="I62" i="48" s="1"/>
  <c r="G60" i="48"/>
  <c r="I60" i="48" s="1"/>
  <c r="G59" i="48"/>
  <c r="I59" i="48" s="1"/>
  <c r="H58" i="48"/>
  <c r="F58" i="48"/>
  <c r="D58" i="48"/>
  <c r="G57" i="48"/>
  <c r="I57" i="48" s="1"/>
  <c r="G56" i="48"/>
  <c r="I56" i="48" s="1"/>
  <c r="G18" i="48"/>
  <c r="I18" i="48" s="1"/>
  <c r="G17" i="48"/>
  <c r="G16" i="48"/>
  <c r="I16" i="48" s="1"/>
  <c r="G9" i="48"/>
  <c r="I9" i="48" s="1"/>
  <c r="F66" i="47"/>
  <c r="F67" i="47"/>
  <c r="F68" i="47"/>
  <c r="F60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F41" i="47"/>
  <c r="F42" i="47"/>
  <c r="F43" i="47"/>
  <c r="F44" i="47"/>
  <c r="F45" i="47"/>
  <c r="F46" i="47"/>
  <c r="F47" i="47"/>
  <c r="F48" i="47"/>
  <c r="F49" i="47"/>
  <c r="F50" i="47"/>
  <c r="F51" i="47"/>
  <c r="F52" i="47"/>
  <c r="F53" i="47"/>
  <c r="F54" i="47"/>
  <c r="F9" i="47"/>
  <c r="F10" i="47"/>
  <c r="F11" i="47"/>
  <c r="F12" i="47"/>
  <c r="F13" i="47"/>
  <c r="F14" i="47"/>
  <c r="F76" i="47"/>
  <c r="F72" i="47"/>
  <c r="F70" i="47"/>
  <c r="F69" i="47"/>
  <c r="F65" i="47"/>
  <c r="F64" i="47"/>
  <c r="F62" i="47"/>
  <c r="F61" i="47"/>
  <c r="F59" i="47"/>
  <c r="F58" i="47"/>
  <c r="F56" i="47"/>
  <c r="F55" i="47"/>
  <c r="F17" i="47"/>
  <c r="F16" i="47"/>
  <c r="F15" i="47"/>
  <c r="F8" i="47"/>
  <c r="F49" i="61" l="1"/>
  <c r="F30" i="59"/>
  <c r="E76" i="58"/>
  <c r="B77" i="58"/>
  <c r="D77" i="58"/>
  <c r="C77" i="58"/>
  <c r="G64" i="58"/>
  <c r="G76" i="58" s="1"/>
  <c r="F77" i="58"/>
  <c r="G46" i="58"/>
  <c r="G63" i="58"/>
  <c r="E46" i="58"/>
  <c r="E63" i="58"/>
  <c r="F57" i="57"/>
  <c r="D56" i="56"/>
  <c r="D63" i="56" s="1"/>
  <c r="D65" i="56" s="1"/>
  <c r="D73" i="56" s="1"/>
  <c r="D55" i="55"/>
  <c r="D64" i="55" s="1"/>
  <c r="D66" i="55" s="1"/>
  <c r="D71" i="55" s="1"/>
  <c r="D18" i="54"/>
  <c r="D23" i="54" s="1"/>
  <c r="D25" i="54" s="1"/>
  <c r="D29" i="54" s="1"/>
  <c r="G61" i="53"/>
  <c r="H62" i="53"/>
  <c r="H72" i="53" s="1"/>
  <c r="H74" i="53" s="1"/>
  <c r="H82" i="53" s="1"/>
  <c r="F62" i="53"/>
  <c r="F72" i="53" s="1"/>
  <c r="F74" i="53" s="1"/>
  <c r="F82" i="53" s="1"/>
  <c r="E62" i="53"/>
  <c r="E72" i="53" s="1"/>
  <c r="E74" i="53" s="1"/>
  <c r="E82" i="53" s="1"/>
  <c r="D62" i="53"/>
  <c r="D72" i="53" s="1"/>
  <c r="D74" i="53" s="1"/>
  <c r="D82" i="53" s="1"/>
  <c r="G52" i="53"/>
  <c r="I71" i="53"/>
  <c r="I52" i="53"/>
  <c r="I58" i="53"/>
  <c r="I61" i="53" s="1"/>
  <c r="G71" i="53"/>
  <c r="D23" i="52"/>
  <c r="D29" i="52" s="1"/>
  <c r="D31" i="52" s="1"/>
  <c r="D35" i="52" s="1"/>
  <c r="F59" i="51"/>
  <c r="F68" i="51"/>
  <c r="F53" i="51"/>
  <c r="F59" i="50"/>
  <c r="F65" i="50"/>
  <c r="F54" i="50"/>
  <c r="F19" i="49"/>
  <c r="F23" i="49"/>
  <c r="F16" i="49"/>
  <c r="F75" i="48"/>
  <c r="F78" i="48" s="1"/>
  <c r="E75" i="48"/>
  <c r="E78" i="48" s="1"/>
  <c r="D75" i="48"/>
  <c r="D78" i="48" s="1"/>
  <c r="G64" i="48"/>
  <c r="H75" i="48"/>
  <c r="H78" i="48" s="1"/>
  <c r="G74" i="48"/>
  <c r="I64" i="48"/>
  <c r="G58" i="48"/>
  <c r="I74" i="48"/>
  <c r="I17" i="48"/>
  <c r="I58" i="48" s="1"/>
  <c r="F71" i="47"/>
  <c r="F63" i="47"/>
  <c r="F57" i="47"/>
  <c r="E77" i="58" l="1"/>
  <c r="G77" i="58"/>
  <c r="G62" i="53"/>
  <c r="G72" i="53" s="1"/>
  <c r="G74" i="53" s="1"/>
  <c r="G82" i="53" s="1"/>
  <c r="I62" i="53"/>
  <c r="I72" i="53" s="1"/>
  <c r="I74" i="53" s="1"/>
  <c r="I82" i="53" s="1"/>
  <c r="F71" i="51"/>
  <c r="F74" i="51" s="1"/>
  <c r="F68" i="50"/>
  <c r="F71" i="50" s="1"/>
  <c r="F26" i="49"/>
  <c r="F29" i="49" s="1"/>
  <c r="G75" i="48"/>
  <c r="G78" i="48" s="1"/>
  <c r="I75" i="48"/>
  <c r="I78" i="48" s="1"/>
  <c r="F74" i="47"/>
  <c r="F77" i="47" s="1"/>
</calcChain>
</file>

<file path=xl/sharedStrings.xml><?xml version="1.0" encoding="utf-8"?>
<sst xmlns="http://schemas.openxmlformats.org/spreadsheetml/2006/main" count="1122" uniqueCount="340">
  <si>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</si>
  <si>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</si>
  <si>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</si>
  <si>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</si>
  <si>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</si>
  <si>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</si>
  <si>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</si>
  <si>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</si>
  <si>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</si>
  <si>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</si>
  <si>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</si>
  <si>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</si>
  <si>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　予備費支出(10)</t>
    <rPh sb="1" eb="4">
      <t>ヨビヒ</t>
    </rPh>
    <rPh sb="4" eb="6">
      <t>シシュツ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</si>
  <si>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</si>
  <si>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</si>
  <si>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</si>
  <si>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</si>
  <si>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</si>
  <si>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特別費用計（９）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</si>
  <si>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</si>
  <si>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</si>
  <si>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</si>
  <si>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　サービス活動増減差額(３)=(１)-(２)</t>
    <rPh sb="7" eb="9">
      <t>ゾウゲン</t>
    </rPh>
    <rPh sb="9" eb="10">
      <t>サ</t>
    </rPh>
    <rPh sb="10" eb="11">
      <t>ガク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</si>
  <si>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</si>
  <si>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サービス活動外収益計(４)</t>
    <rPh sb="7" eb="9">
      <t>シュウエキ</t>
    </rPh>
    <rPh sb="9" eb="10">
      <t>ケイ</t>
    </rPh>
    <phoneticPr fontId="2"/>
  </si>
  <si>
    <t>サービス活動外費用計（５）</t>
    <rPh sb="7" eb="9">
      <t>ヒヨウ</t>
    </rPh>
    <phoneticPr fontId="2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</si>
  <si>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</si>
  <si>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</si>
  <si>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特別増減差額（10）=(８)－(９)</t>
    <rPh sb="1" eb="3">
      <t>トクベツ</t>
    </rPh>
    <rPh sb="3" eb="5">
      <t>ゾウゲン</t>
    </rPh>
    <rPh sb="5" eb="7">
      <t>サガク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</si>
  <si>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</si>
  <si>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</si>
  <si>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</si>
  <si>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</si>
  <si>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</si>
  <si>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</si>
  <si>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</si>
  <si>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</si>
  <si>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</si>
  <si>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資金収支計算書</t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</si>
  <si>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</si>
  <si>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施設整備等支出計(５)</t>
    <rPh sb="0" eb="2">
      <t>シセツ</t>
    </rPh>
    <rPh sb="2" eb="5">
      <t>セイビトウ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</si>
  <si>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</si>
  <si>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</si>
  <si>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</si>
  <si>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</si>
  <si>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固定資産</t>
    <phoneticPr fontId="2"/>
  </si>
  <si>
    <t xml:space="preserve"> 基本財産</t>
    <phoneticPr fontId="2"/>
  </si>
  <si>
    <t xml:space="preserve"> その他の固定資産</t>
    <phoneticPr fontId="2"/>
  </si>
  <si>
    <t>純　　資　　産　　の　　部</t>
    <phoneticPr fontId="2"/>
  </si>
  <si>
    <t>基本金</t>
    <phoneticPr fontId="2"/>
  </si>
  <si>
    <t>国庫補助金等特別積立金</t>
    <phoneticPr fontId="2"/>
  </si>
  <si>
    <t>資産の部合計</t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</si>
  <si>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</si>
  <si>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</si>
  <si>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</si>
  <si>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</si>
  <si>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</si>
  <si>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</si>
  <si>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</si>
  <si>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</si>
  <si>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</si>
  <si>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</si>
  <si>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</si>
  <si>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</si>
  <si>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</si>
  <si>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</si>
  <si>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</si>
  <si>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　当期資金収支差額合計(10)=(３)+(６)+(９)</t>
    <phoneticPr fontId="2"/>
  </si>
  <si>
    <t>　前期末支払資金残高(11)</t>
    <phoneticPr fontId="2"/>
  </si>
  <si>
    <t>　当期末支払資金残高(10)＋(11)</t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</si>
  <si>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</si>
  <si>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</si>
  <si>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</si>
  <si>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</si>
  <si>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</si>
  <si>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</si>
  <si>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</si>
  <si>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</si>
  <si>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t>保育事業収入</t>
  </si>
  <si>
    <t xml:space="preserve">  保育所運営費収入</t>
  </si>
  <si>
    <t xml:space="preserve">  その他の事業収入</t>
  </si>
  <si>
    <t>受取利息配当金収入</t>
  </si>
  <si>
    <t>その他の収入</t>
  </si>
  <si>
    <t xml:space="preserve">  受入研修費収入</t>
  </si>
  <si>
    <t xml:space="preserve">  利用者等外給食費収入</t>
  </si>
  <si>
    <t xml:space="preserve">  雑収入</t>
  </si>
  <si>
    <t>人件費支出</t>
  </si>
  <si>
    <t xml:space="preserve">  役員報酬支出</t>
  </si>
  <si>
    <t xml:space="preserve">  職員給料支出</t>
  </si>
  <si>
    <t xml:space="preserve">  職員賞与支出</t>
  </si>
  <si>
    <t xml:space="preserve">  非常勤職員給与支出</t>
  </si>
  <si>
    <t xml:space="preserve">  退職給付支出</t>
  </si>
  <si>
    <t xml:space="preserve">  法定福利費支出</t>
  </si>
  <si>
    <t>事業費支出</t>
  </si>
  <si>
    <t xml:space="preserve">  給食費支出</t>
  </si>
  <si>
    <t xml:space="preserve">  保健衛生費支出</t>
  </si>
  <si>
    <t xml:space="preserve">  保育材料費支出</t>
  </si>
  <si>
    <t xml:space="preserve">  水道光熱費支出（事業）</t>
  </si>
  <si>
    <t xml:space="preserve">  燃料費支出（事業）</t>
  </si>
  <si>
    <t xml:space="preserve">  消耗器具備品費支出</t>
  </si>
  <si>
    <t xml:space="preserve">  保険料支出</t>
  </si>
  <si>
    <t xml:space="preserve">  賃借料支出（事業）</t>
  </si>
  <si>
    <t xml:space="preserve">  車輌費支出</t>
  </si>
  <si>
    <t xml:space="preserve">  雑支出（事業）</t>
  </si>
  <si>
    <t>事務費支出</t>
  </si>
  <si>
    <t xml:space="preserve">  福利厚生費支出</t>
  </si>
  <si>
    <t xml:space="preserve">  職員被服費支出</t>
  </si>
  <si>
    <t xml:space="preserve">  旅費交通費支出</t>
  </si>
  <si>
    <t xml:space="preserve">  研修研究費支出</t>
  </si>
  <si>
    <t xml:space="preserve">  事務消耗品費支出</t>
  </si>
  <si>
    <t xml:space="preserve">  印刷製本費支出</t>
  </si>
  <si>
    <t xml:space="preserve">  修繕費支出</t>
  </si>
  <si>
    <t xml:space="preserve">  通信運搬費支出</t>
  </si>
  <si>
    <t xml:space="preserve">  会議費支出</t>
  </si>
  <si>
    <t xml:space="preserve">  広報費支出</t>
  </si>
  <si>
    <t xml:space="preserve">  業務委託費支出</t>
  </si>
  <si>
    <t xml:space="preserve">  手数料支出</t>
  </si>
  <si>
    <t xml:space="preserve">  賃借料支出（事務）</t>
  </si>
  <si>
    <t xml:space="preserve">  土地・建物賃借料支出</t>
  </si>
  <si>
    <t xml:space="preserve">  租税公課支出</t>
  </si>
  <si>
    <t xml:space="preserve">  保守料支出</t>
  </si>
  <si>
    <t xml:space="preserve">  雑支出（事務）</t>
  </si>
  <si>
    <t>支払利息支出</t>
  </si>
  <si>
    <t>その他の支出</t>
  </si>
  <si>
    <t xml:space="preserve">  雑支出(その他)</t>
  </si>
  <si>
    <t>施設整備等による収支</t>
  </si>
  <si>
    <t>収入</t>
  </si>
  <si>
    <t>設備資金借入金元金償還支出</t>
  </si>
  <si>
    <t>固定資産取得支出</t>
  </si>
  <si>
    <t xml:space="preserve">  器具及び備品取得支出</t>
  </si>
  <si>
    <t>その他の活動による収支</t>
  </si>
  <si>
    <t>積立資産支出</t>
  </si>
  <si>
    <t xml:space="preserve">  人件費積立資産支出</t>
  </si>
  <si>
    <t xml:space="preserve">  修繕積立資産支出</t>
  </si>
  <si>
    <t xml:space="preserve">  備品等購入積立資産支出</t>
  </si>
  <si>
    <t xml:space="preserve">  保育所施設・設備整備積立資産支出</t>
  </si>
  <si>
    <t>―</t>
  </si>
  <si>
    <t>第1号の1様式</t>
    <phoneticPr fontId="2"/>
  </si>
  <si>
    <t>（自）平成 27 年  4 月  1 日  （至）平成 28 年  3 月 31 日</t>
    <phoneticPr fontId="2"/>
  </si>
  <si>
    <t>法人本部</t>
  </si>
  <si>
    <t>琴の音保育園</t>
  </si>
  <si>
    <t>首里当蔵保育園</t>
  </si>
  <si>
    <t>合計</t>
    <phoneticPr fontId="2"/>
  </si>
  <si>
    <t>内部取引消去</t>
    <phoneticPr fontId="2"/>
  </si>
  <si>
    <t>事業区分合計</t>
    <phoneticPr fontId="2"/>
  </si>
  <si>
    <t>拠点区分間繰入金収入</t>
  </si>
  <si>
    <t>拠点区分間繰入金支出</t>
  </si>
  <si>
    <t>第1号の3様式</t>
    <phoneticPr fontId="2"/>
  </si>
  <si>
    <t>社会福祉事業区分 資金収支内訳表</t>
    <phoneticPr fontId="2"/>
  </si>
  <si>
    <t>事業活動による収支</t>
  </si>
  <si>
    <t>支出</t>
  </si>
  <si>
    <t>第1号の4様式</t>
    <phoneticPr fontId="2"/>
  </si>
  <si>
    <t>法人本部拠点区分 資金収支計算書</t>
    <phoneticPr fontId="2"/>
  </si>
  <si>
    <t>第1号の4様式</t>
    <phoneticPr fontId="2"/>
  </si>
  <si>
    <t>琴の音保育園拠点区分 資金収支計算書</t>
    <phoneticPr fontId="2"/>
  </si>
  <si>
    <t>（自）平成 27 年  4 月  1 日  （至）平成 28 年  3 月 31 日</t>
    <phoneticPr fontId="2"/>
  </si>
  <si>
    <t>第1号の4様式</t>
    <phoneticPr fontId="2"/>
  </si>
  <si>
    <t>首里当蔵保育園拠点区分 資金収支計算書</t>
    <phoneticPr fontId="2"/>
  </si>
  <si>
    <t>保育事業収益</t>
  </si>
  <si>
    <t>経常経費寄付金収益</t>
  </si>
  <si>
    <t>人件費</t>
  </si>
  <si>
    <t>事業費</t>
  </si>
  <si>
    <t>事務費</t>
  </si>
  <si>
    <t>減価償却費</t>
  </si>
  <si>
    <t>国庫補助金等特別積立金取崩額</t>
  </si>
  <si>
    <t>受取利息配当金収益</t>
  </si>
  <si>
    <t>その他のサービス活動外収益</t>
  </si>
  <si>
    <t>費用</t>
  </si>
  <si>
    <t>支払利息</t>
  </si>
  <si>
    <t>特別増減の部</t>
  </si>
  <si>
    <t>収益</t>
  </si>
  <si>
    <t>固定資産売却損・処分損</t>
  </si>
  <si>
    <t>その他の特別損失</t>
  </si>
  <si>
    <t>第2号の1様式</t>
    <phoneticPr fontId="2"/>
  </si>
  <si>
    <t>事業活動計算書</t>
    <phoneticPr fontId="2"/>
  </si>
  <si>
    <t>内部取引消去</t>
    <phoneticPr fontId="2"/>
  </si>
  <si>
    <t xml:space="preserve">  保育所運営費収益</t>
  </si>
  <si>
    <t xml:space="preserve">  その他の事業収益</t>
  </si>
  <si>
    <t xml:space="preserve">  役員報酬</t>
  </si>
  <si>
    <t xml:space="preserve">  職員給料</t>
  </si>
  <si>
    <t xml:space="preserve">  職員賞与</t>
  </si>
  <si>
    <t xml:space="preserve">  賞与引当金繰入</t>
  </si>
  <si>
    <t xml:space="preserve">  非常勤職員給与</t>
  </si>
  <si>
    <t xml:space="preserve">  退職給付費用</t>
  </si>
  <si>
    <t xml:space="preserve">  法定福利費</t>
  </si>
  <si>
    <t xml:space="preserve">  給食費</t>
  </si>
  <si>
    <t xml:space="preserve">  保健衛生費</t>
  </si>
  <si>
    <t xml:space="preserve">  保育材料費</t>
  </si>
  <si>
    <t xml:space="preserve">  水道光熱費</t>
  </si>
  <si>
    <t xml:space="preserve">  燃料費</t>
  </si>
  <si>
    <t xml:space="preserve">  消耗器具備品費</t>
  </si>
  <si>
    <t xml:space="preserve">  保険料</t>
  </si>
  <si>
    <t xml:space="preserve">  賃借料</t>
  </si>
  <si>
    <t xml:space="preserve">  車輌費</t>
  </si>
  <si>
    <t xml:space="preserve">  雑費</t>
  </si>
  <si>
    <t xml:space="preserve">  福利厚生費</t>
  </si>
  <si>
    <t xml:space="preserve">  職員被服費</t>
  </si>
  <si>
    <t xml:space="preserve">  旅費交通費</t>
  </si>
  <si>
    <t xml:space="preserve">  研修研究費</t>
  </si>
  <si>
    <t xml:space="preserve">  事務消耗品費</t>
  </si>
  <si>
    <t xml:space="preserve">  印刷製本費</t>
  </si>
  <si>
    <t xml:space="preserve">  修繕費</t>
  </si>
  <si>
    <t xml:space="preserve">  通信運搬費</t>
  </si>
  <si>
    <t xml:space="preserve">  会議費</t>
  </si>
  <si>
    <t xml:space="preserve">  業務委託費</t>
  </si>
  <si>
    <t xml:space="preserve">  手数料</t>
  </si>
  <si>
    <t xml:space="preserve">  土地・建物賃借料</t>
  </si>
  <si>
    <t xml:space="preserve">  租税公課</t>
  </si>
  <si>
    <t xml:space="preserve">  保守料</t>
  </si>
  <si>
    <t xml:space="preserve">  雑費（事務）</t>
  </si>
  <si>
    <t xml:space="preserve">  受入研修費収益</t>
  </si>
  <si>
    <t xml:space="preserve">  利用者等外給食収益</t>
  </si>
  <si>
    <t xml:space="preserve">  雑収益(その他)</t>
  </si>
  <si>
    <t>拠点区分間繰入金収益</t>
  </si>
  <si>
    <t xml:space="preserve">  器具及び備品売却損・処分損</t>
  </si>
  <si>
    <t>拠点区分間繰入金費用</t>
  </si>
  <si>
    <t xml:space="preserve">  国庫補助 会計基準移行時 過年度分修正額</t>
  </si>
  <si>
    <t xml:space="preserve">  人件費積立金積立額</t>
  </si>
  <si>
    <t xml:space="preserve">  修繕積立金積立額</t>
  </si>
  <si>
    <t xml:space="preserve">  備品等購入積立金積立額</t>
  </si>
  <si>
    <t xml:space="preserve">  保育所施設・設備整備積立金積立額</t>
  </si>
  <si>
    <t>第2号の3様式</t>
    <phoneticPr fontId="2"/>
  </si>
  <si>
    <t>社会福祉事業区分 事業活動内訳表</t>
    <phoneticPr fontId="2"/>
  </si>
  <si>
    <t>サービス活動増減の部</t>
  </si>
  <si>
    <t>サービス活動外増減の部</t>
  </si>
  <si>
    <t>第2号の4様式</t>
    <phoneticPr fontId="2"/>
  </si>
  <si>
    <t>法人本部拠点区分 事業活動計算書</t>
    <phoneticPr fontId="2"/>
  </si>
  <si>
    <t>琴の音保育園拠点区分 事業活動計算書</t>
    <phoneticPr fontId="2"/>
  </si>
  <si>
    <t>（自）平成 27 年  4 月  1 日  （至）平成 28 年  3 月 31 日</t>
    <phoneticPr fontId="2"/>
  </si>
  <si>
    <t>首里当蔵保育園拠点区分 事業活動計算書</t>
    <phoneticPr fontId="2"/>
  </si>
  <si>
    <t>（自）平成 27 年  4 月  1 日  （至）平成 28 年  3 月 31 日</t>
    <phoneticPr fontId="2"/>
  </si>
  <si>
    <t>流動資産</t>
    <phoneticPr fontId="2"/>
  </si>
  <si>
    <t xml:space="preserve">  現金預金</t>
  </si>
  <si>
    <t xml:space="preserve">    現　　金</t>
  </si>
  <si>
    <t xml:space="preserve">      現金(小口現金)</t>
  </si>
  <si>
    <t xml:space="preserve">    普通預金</t>
  </si>
  <si>
    <t xml:space="preserve">      本部/普)琉球銀行 大道支店(502234)</t>
  </si>
  <si>
    <t xml:space="preserve">      琴の音/普)海銀 三原支店(0553905)</t>
  </si>
  <si>
    <t xml:space="preserve">      琴の音/普)ゆうちょ銀行 (17020-15939001)</t>
  </si>
  <si>
    <t xml:space="preserve">      首里当蔵/普)海銀 三原支店(0553232)</t>
  </si>
  <si>
    <t xml:space="preserve">      首里当蔵/普)琉銀 首里支店(595375)</t>
  </si>
  <si>
    <t xml:space="preserve">    定期預金</t>
  </si>
  <si>
    <t xml:space="preserve">      首里当蔵/定)海銀 三原支店(0600340)</t>
  </si>
  <si>
    <t xml:space="preserve">      海銀：定期預金２(首里当蔵)</t>
  </si>
  <si>
    <t xml:space="preserve">      本部/定)海銀 三原支店(0597047)</t>
  </si>
  <si>
    <t xml:space="preserve">      琴の音/定)海銀 三原支店(0600372)</t>
  </si>
  <si>
    <t xml:space="preserve">  事業未収金</t>
  </si>
  <si>
    <t xml:space="preserve">  未収補助金</t>
  </si>
  <si>
    <t xml:space="preserve">  立替金</t>
  </si>
  <si>
    <t xml:space="preserve">  前払費用</t>
  </si>
  <si>
    <t xml:space="preserve">    前払費用（支払資金）</t>
  </si>
  <si>
    <t xml:space="preserve">  仮払金</t>
  </si>
  <si>
    <t xml:space="preserve">  その他の流動資産</t>
  </si>
  <si>
    <t xml:space="preserve">    資金諸口</t>
  </si>
  <si>
    <t xml:space="preserve"> 基本財産</t>
    <phoneticPr fontId="2"/>
  </si>
  <si>
    <t xml:space="preserve">  土地</t>
  </si>
  <si>
    <t xml:space="preserve">  建物</t>
  </si>
  <si>
    <t xml:space="preserve">    建物（取得価額）</t>
  </si>
  <si>
    <t xml:space="preserve">    建物（減価償却累計額）</t>
  </si>
  <si>
    <t xml:space="preserve"> その他の固定資産</t>
    <phoneticPr fontId="2"/>
  </si>
  <si>
    <t xml:space="preserve">  構築物</t>
  </si>
  <si>
    <t xml:space="preserve">    構築物（取得価額）</t>
  </si>
  <si>
    <t xml:space="preserve">    構築物（減価償却累計額）</t>
  </si>
  <si>
    <t xml:space="preserve">  車輌運搬具</t>
  </si>
  <si>
    <t xml:space="preserve">    車輌運搬具（取得価額）</t>
  </si>
  <si>
    <t xml:space="preserve">    車輌運搬具（減価償却累計額）</t>
  </si>
  <si>
    <t xml:space="preserve">  器具及び備品</t>
  </si>
  <si>
    <t xml:space="preserve">    器具及び備品（取得価額）</t>
  </si>
  <si>
    <t xml:space="preserve">    器具及び備品（減価償却累計額）</t>
  </si>
  <si>
    <t xml:space="preserve">  人件費積立資産</t>
  </si>
  <si>
    <t xml:space="preserve">  修繕積立資産</t>
  </si>
  <si>
    <t xml:space="preserve">  備品等購入積立資産</t>
  </si>
  <si>
    <t xml:space="preserve">  保育所施設・設備整備積立資産</t>
  </si>
  <si>
    <t xml:space="preserve">  未収修繕積立資産</t>
  </si>
  <si>
    <t>流動負債</t>
    <phoneticPr fontId="2"/>
  </si>
  <si>
    <t xml:space="preserve">  事業未払金</t>
  </si>
  <si>
    <t xml:space="preserve">  その他の未払金</t>
  </si>
  <si>
    <t xml:space="preserve">  １年以内返済予定設備資金借入金</t>
  </si>
  <si>
    <t xml:space="preserve">  未払費用</t>
  </si>
  <si>
    <t xml:space="preserve">  預り金</t>
  </si>
  <si>
    <t xml:space="preserve">  職員預り金</t>
  </si>
  <si>
    <t xml:space="preserve">    職員預り金(社会保険料合計)</t>
  </si>
  <si>
    <t xml:space="preserve">      職員預り金(健康保険)</t>
  </si>
  <si>
    <t xml:space="preserve">      職員預り金(厚生年金)</t>
  </si>
  <si>
    <t xml:space="preserve">    職員預り金(所得税)</t>
  </si>
  <si>
    <t xml:space="preserve">    職員預り金(住民税)</t>
  </si>
  <si>
    <t xml:space="preserve">    職員預り金(その他控除)</t>
  </si>
  <si>
    <t xml:space="preserve">  賞与引当金</t>
  </si>
  <si>
    <t xml:space="preserve">    賞与引当金(職員賞与)</t>
  </si>
  <si>
    <t>固定負債</t>
    <phoneticPr fontId="2"/>
  </si>
  <si>
    <t xml:space="preserve">  設備資金借入金</t>
  </si>
  <si>
    <t xml:space="preserve">    設備資金借入金/首里当蔵</t>
  </si>
  <si>
    <t xml:space="preserve">      設備資金借入金(0.05％)/首里当蔵</t>
  </si>
  <si>
    <t xml:space="preserve">      設備資金借入金(0.95％)/首里当蔵</t>
  </si>
  <si>
    <t>基本金</t>
    <phoneticPr fontId="2"/>
  </si>
  <si>
    <t xml:space="preserve">  第一号基本金</t>
  </si>
  <si>
    <t xml:space="preserve">  第二号基本金</t>
  </si>
  <si>
    <t xml:space="preserve">  第三号基本金</t>
  </si>
  <si>
    <t>国庫補助金等特別積立金</t>
    <phoneticPr fontId="2"/>
  </si>
  <si>
    <t>その他の積立金</t>
    <phoneticPr fontId="2"/>
  </si>
  <si>
    <t xml:space="preserve">  人件費積立金</t>
  </si>
  <si>
    <t xml:space="preserve">  修繕積立金</t>
  </si>
  <si>
    <t xml:space="preserve">  備品等購入積立金</t>
  </si>
  <si>
    <t xml:space="preserve">  保育所施設・設備整備積立金</t>
  </si>
  <si>
    <t>次期繰越活動増減差額</t>
    <phoneticPr fontId="2"/>
  </si>
  <si>
    <t xml:space="preserve">  （うち当期活動増減差額）</t>
  </si>
  <si>
    <t/>
  </si>
  <si>
    <t>第3号の1様式</t>
    <phoneticPr fontId="2"/>
  </si>
  <si>
    <t>貸借対照表</t>
    <phoneticPr fontId="2"/>
  </si>
  <si>
    <t>平成 28 年  3 月 31 日現在</t>
    <phoneticPr fontId="2"/>
  </si>
  <si>
    <t>合計</t>
    <phoneticPr fontId="2"/>
  </si>
  <si>
    <t>事業区分合計</t>
    <phoneticPr fontId="2"/>
  </si>
  <si>
    <t>流動負債</t>
    <phoneticPr fontId="2"/>
  </si>
  <si>
    <t>国庫補助金等特別積立金</t>
    <phoneticPr fontId="2"/>
  </si>
  <si>
    <t>その他の積立金</t>
    <phoneticPr fontId="2"/>
  </si>
  <si>
    <t>第3号の3様式</t>
    <phoneticPr fontId="2"/>
  </si>
  <si>
    <t>社会福祉事業区分 貸借対照表内訳表</t>
    <phoneticPr fontId="2"/>
  </si>
  <si>
    <t>流動資産</t>
    <phoneticPr fontId="2"/>
  </si>
  <si>
    <t>固定資産</t>
    <phoneticPr fontId="2"/>
  </si>
  <si>
    <t xml:space="preserve"> 基本財産</t>
    <phoneticPr fontId="2"/>
  </si>
  <si>
    <t xml:space="preserve"> その他の固定資産</t>
    <phoneticPr fontId="2"/>
  </si>
  <si>
    <t>流動負債</t>
    <phoneticPr fontId="2"/>
  </si>
  <si>
    <t>固定負債</t>
    <phoneticPr fontId="2"/>
  </si>
  <si>
    <t>基本金</t>
    <phoneticPr fontId="2"/>
  </si>
  <si>
    <t>その他の積立金</t>
    <phoneticPr fontId="2"/>
  </si>
  <si>
    <t>次期繰越活動増減差額</t>
    <phoneticPr fontId="2"/>
  </si>
  <si>
    <t>第3号の4様式</t>
    <phoneticPr fontId="2"/>
  </si>
  <si>
    <t>法人本部拠点区分 貸借対照表</t>
    <phoneticPr fontId="2"/>
  </si>
  <si>
    <t>平成 28 年  3 月 31 日現在</t>
    <phoneticPr fontId="2"/>
  </si>
  <si>
    <t xml:space="preserve"> その他の固定資産</t>
    <phoneticPr fontId="2"/>
  </si>
  <si>
    <t>固定負債</t>
    <phoneticPr fontId="2"/>
  </si>
  <si>
    <t>基本金</t>
    <phoneticPr fontId="2"/>
  </si>
  <si>
    <t>国庫補助金等特別積立金</t>
    <phoneticPr fontId="2"/>
  </si>
  <si>
    <t xml:space="preserve">_x000D__x000D_
</t>
  </si>
  <si>
    <t>琴の音保育園拠点区分 貸借対照表</t>
    <phoneticPr fontId="2"/>
  </si>
  <si>
    <t>固定資産</t>
    <phoneticPr fontId="2"/>
  </si>
  <si>
    <t>流動負債</t>
    <phoneticPr fontId="2"/>
  </si>
  <si>
    <t>次期繰越活動増減差額</t>
    <phoneticPr fontId="2"/>
  </si>
  <si>
    <t>首里当蔵保育園拠点区分 貸借対照表</t>
    <phoneticPr fontId="2"/>
  </si>
  <si>
    <t>平成 28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</si>
</sst>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2" fillId="0" borderId="0">
      <alignment vertical="center"/>
    </xf>
    <xf numFmtId="0" fontId="1" fillId="0" borderId="0"/>
  </cellStyleXfs>
  <cellXfs count="168">
    <xf numFmtId="0" fontId="0" fillId="0" borderId="0" xfId="0"/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14" fillId="0" borderId="3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176" fontId="15" fillId="0" borderId="4" xfId="0" applyNumberFormat="1" applyFont="1" applyFill="1" applyBorder="1" applyAlignment="1">
      <alignment horizontal="right" vertical="center" shrinkToFit="1"/>
    </xf>
    <xf numFmtId="176" fontId="15" fillId="0" borderId="5" xfId="0" applyNumberFormat="1" applyFont="1" applyFill="1" applyBorder="1" applyAlignment="1">
      <alignment horizontal="right" vertical="center" shrinkToFit="1"/>
    </xf>
    <xf numFmtId="176" fontId="15" fillId="0" borderId="2" xfId="0" applyNumberFormat="1" applyFont="1" applyFill="1" applyBorder="1" applyAlignment="1">
      <alignment horizontal="right" vertical="center" shrinkToFit="1"/>
    </xf>
    <xf numFmtId="49" fontId="14" fillId="0" borderId="8" xfId="0" applyNumberFormat="1" applyFont="1" applyFill="1" applyBorder="1" applyAlignment="1">
      <alignment horizontal="left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49" fontId="14" fillId="0" borderId="10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horizontal="left" vertical="center" shrinkToFit="1"/>
    </xf>
    <xf numFmtId="176" fontId="15" fillId="0" borderId="11" xfId="0" applyNumberFormat="1" applyFont="1" applyFill="1" applyBorder="1" applyAlignment="1">
      <alignment horizontal="right" vertical="center" shrinkToFit="1"/>
    </xf>
    <xf numFmtId="49" fontId="14" fillId="0" borderId="0" xfId="0" applyNumberFormat="1" applyFont="1" applyFill="1" applyBorder="1" applyAlignment="1">
      <alignment horizontal="left" vertical="center" shrinkToFit="1"/>
    </xf>
    <xf numFmtId="49" fontId="14" fillId="0" borderId="6" xfId="0" applyNumberFormat="1" applyFont="1" applyFill="1" applyBorder="1" applyAlignment="1">
      <alignment horizontal="left" vertical="center" shrinkToFit="1"/>
    </xf>
    <xf numFmtId="176" fontId="15" fillId="0" borderId="12" xfId="0" applyNumberFormat="1" applyFont="1" applyFill="1" applyBorder="1" applyAlignment="1">
      <alignment horizontal="right" vertical="center" shrinkToFit="1"/>
    </xf>
    <xf numFmtId="176" fontId="15" fillId="0" borderId="13" xfId="0" applyNumberFormat="1" applyFont="1" applyFill="1" applyBorder="1" applyAlignment="1">
      <alignment horizontal="right" vertical="center" shrinkToFit="1"/>
    </xf>
    <xf numFmtId="176" fontId="15" fillId="0" borderId="14" xfId="0" applyNumberFormat="1" applyFont="1" applyFill="1" applyBorder="1" applyAlignment="1">
      <alignment horizontal="right" vertical="center" shrinkToFit="1"/>
    </xf>
    <xf numFmtId="176" fontId="15" fillId="0" borderId="15" xfId="0" applyNumberFormat="1" applyFont="1" applyFill="1" applyBorder="1" applyAlignment="1">
      <alignment horizontal="right" vertical="center" shrinkToFit="1"/>
    </xf>
    <xf numFmtId="176" fontId="15" fillId="0" borderId="16" xfId="0" applyNumberFormat="1" applyFont="1" applyFill="1" applyBorder="1" applyAlignment="1">
      <alignment horizontal="right" vertical="center" shrinkToFit="1"/>
    </xf>
    <xf numFmtId="176" fontId="15" fillId="0" borderId="17" xfId="0" applyNumberFormat="1" applyFont="1" applyFill="1" applyBorder="1" applyAlignment="1">
      <alignment horizontal="right" vertical="center" shrinkToFit="1"/>
    </xf>
    <xf numFmtId="176" fontId="15" fillId="0" borderId="18" xfId="0" applyNumberFormat="1" applyFont="1" applyFill="1" applyBorder="1" applyAlignment="1">
      <alignment horizontal="right" vertical="center" shrinkToFit="1"/>
    </xf>
    <xf numFmtId="176" fontId="15" fillId="0" borderId="19" xfId="0" applyNumberFormat="1" applyFont="1" applyFill="1" applyBorder="1" applyAlignment="1">
      <alignment horizontal="right" vertical="center" shrinkToFit="1"/>
    </xf>
    <xf numFmtId="176" fontId="15" fillId="0" borderId="20" xfId="0" applyNumberFormat="1" applyFont="1" applyFill="1" applyBorder="1" applyAlignment="1">
      <alignment horizontal="right" vertical="center" shrinkToFit="1"/>
    </xf>
    <xf numFmtId="176" fontId="15" fillId="0" borderId="21" xfId="0" applyNumberFormat="1" applyFont="1" applyFill="1" applyBorder="1" applyAlignment="1">
      <alignment horizontal="right" vertical="center" shrinkToFit="1"/>
    </xf>
    <xf numFmtId="176" fontId="15" fillId="0" borderId="22" xfId="0" applyNumberFormat="1" applyFont="1" applyFill="1" applyBorder="1" applyAlignment="1">
      <alignment horizontal="right" vertical="center" shrinkToFit="1"/>
    </xf>
    <xf numFmtId="176" fontId="15" fillId="0" borderId="23" xfId="0" applyNumberFormat="1" applyFont="1" applyFill="1" applyBorder="1" applyAlignment="1">
      <alignment horizontal="right" vertical="center" shrinkToFit="1"/>
    </xf>
    <xf numFmtId="176" fontId="15" fillId="0" borderId="24" xfId="0" applyNumberFormat="1" applyFont="1" applyFill="1" applyBorder="1" applyAlignment="1">
      <alignment horizontal="right" vertical="center" shrinkToFit="1"/>
    </xf>
    <xf numFmtId="176" fontId="15" fillId="0" borderId="25" xfId="0" applyNumberFormat="1" applyFont="1" applyFill="1" applyBorder="1" applyAlignment="1">
      <alignment horizontal="right" vertical="center" shrinkToFit="1"/>
    </xf>
    <xf numFmtId="176" fontId="15" fillId="0" borderId="26" xfId="0" applyNumberFormat="1" applyFont="1" applyFill="1" applyBorder="1" applyAlignment="1">
      <alignment horizontal="right" vertical="center" shrinkToFit="1"/>
    </xf>
    <xf numFmtId="176" fontId="15" fillId="0" borderId="27" xfId="0" applyNumberFormat="1" applyFont="1" applyFill="1" applyBorder="1" applyAlignment="1">
      <alignment horizontal="right" vertical="center" shrinkToFit="1"/>
    </xf>
    <xf numFmtId="49" fontId="14" fillId="0" borderId="5" xfId="0" applyNumberFormat="1" applyFont="1" applyFill="1" applyBorder="1" applyAlignment="1">
      <alignment horizontal="centerContinuous" vertical="center" shrinkToFit="1"/>
    </xf>
    <xf numFmtId="49" fontId="14" fillId="0" borderId="27" xfId="0" applyNumberFormat="1" applyFont="1" applyFill="1" applyBorder="1" applyAlignment="1">
      <alignment horizontal="centerContinuous" vertical="center" shrinkToFit="1"/>
    </xf>
    <xf numFmtId="49" fontId="14" fillId="0" borderId="18" xfId="0" applyNumberFormat="1" applyFont="1" applyFill="1" applyBorder="1" applyAlignment="1">
      <alignment horizontal="centerContinuous" vertical="center" shrinkToFit="1"/>
    </xf>
    <xf numFmtId="49" fontId="14" fillId="0" borderId="19" xfId="0" applyNumberFormat="1" applyFont="1" applyFill="1" applyBorder="1" applyAlignment="1">
      <alignment horizontal="centerContinuous" vertical="center" shrinkToFit="1"/>
    </xf>
    <xf numFmtId="49" fontId="14" fillId="0" borderId="28" xfId="0" applyNumberFormat="1" applyFont="1" applyFill="1" applyBorder="1" applyAlignment="1">
      <alignment vertical="center" shrinkToFit="1"/>
    </xf>
    <xf numFmtId="49" fontId="14" fillId="0" borderId="29" xfId="0" applyNumberFormat="1" applyFont="1" applyFill="1" applyBorder="1" applyAlignment="1">
      <alignment vertical="center" shrinkToFit="1"/>
    </xf>
    <xf numFmtId="49" fontId="14" fillId="0" borderId="30" xfId="0" applyNumberFormat="1" applyFont="1" applyFill="1" applyBorder="1" applyAlignment="1">
      <alignment vertical="center" shrinkToFit="1"/>
    </xf>
    <xf numFmtId="49" fontId="14" fillId="0" borderId="20" xfId="0" applyNumberFormat="1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49" fontId="14" fillId="0" borderId="31" xfId="0" applyNumberFormat="1" applyFont="1" applyFill="1" applyBorder="1" applyAlignment="1">
      <alignment horizontal="center" vertical="center" shrinkToFit="1"/>
    </xf>
    <xf numFmtId="49" fontId="14" fillId="0" borderId="32" xfId="0" applyNumberFormat="1" applyFont="1" applyFill="1" applyBorder="1" applyAlignment="1">
      <alignment horizontal="center" vertical="center" shrinkToFit="1"/>
    </xf>
    <xf numFmtId="49" fontId="14" fillId="0" borderId="20" xfId="0" applyNumberFormat="1" applyFont="1" applyFill="1" applyBorder="1" applyAlignment="1">
      <alignment vertical="center" shrinkToFit="1"/>
    </xf>
    <xf numFmtId="49" fontId="14" fillId="0" borderId="31" xfId="0" applyNumberFormat="1" applyFont="1" applyFill="1" applyBorder="1" applyAlignment="1">
      <alignment vertical="center" shrinkToFit="1"/>
    </xf>
    <xf numFmtId="49" fontId="14" fillId="0" borderId="25" xfId="0" applyNumberFormat="1" applyFont="1" applyFill="1" applyBorder="1" applyAlignment="1">
      <alignment vertical="center" shrinkToFit="1"/>
    </xf>
    <xf numFmtId="49" fontId="14" fillId="0" borderId="27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Alignment="1">
      <alignment horizontal="centerContinuous" vertical="center" shrinkToFit="1"/>
    </xf>
    <xf numFmtId="49" fontId="14" fillId="0" borderId="26" xfId="0" applyNumberFormat="1" applyFont="1" applyFill="1" applyBorder="1" applyAlignment="1">
      <alignment horizontal="left" vertical="center" shrinkToFit="1"/>
    </xf>
    <xf numFmtId="49" fontId="14" fillId="0" borderId="23" xfId="0" applyNumberFormat="1" applyFont="1" applyFill="1" applyBorder="1" applyAlignment="1">
      <alignment horizontal="left" vertical="center" shrinkToFit="1"/>
    </xf>
    <xf numFmtId="49" fontId="14" fillId="0" borderId="31" xfId="0" applyNumberFormat="1" applyFont="1" applyFill="1" applyBorder="1" applyAlignment="1">
      <alignment horizontal="left" vertical="center" shrinkToFit="1"/>
    </xf>
    <xf numFmtId="49" fontId="14" fillId="0" borderId="28" xfId="0" applyNumberFormat="1" applyFont="1" applyFill="1" applyBorder="1" applyAlignment="1">
      <alignment horizontal="left" vertical="center" shrinkToFit="1"/>
    </xf>
    <xf numFmtId="176" fontId="15" fillId="0" borderId="33" xfId="0" applyNumberFormat="1" applyFont="1" applyFill="1" applyBorder="1" applyAlignment="1">
      <alignment horizontal="right" vertical="center" shrinkToFit="1"/>
    </xf>
    <xf numFmtId="176" fontId="15" fillId="0" borderId="30" xfId="0" applyNumberFormat="1" applyFont="1" applyFill="1" applyBorder="1" applyAlignment="1">
      <alignment horizontal="right" vertical="center" shrinkToFit="1"/>
    </xf>
    <xf numFmtId="49" fontId="14" fillId="0" borderId="9" xfId="0" applyNumberFormat="1" applyFont="1" applyFill="1" applyBorder="1" applyAlignment="1">
      <alignment horizontal="right" vertical="center" shrinkToFit="1"/>
    </xf>
    <xf numFmtId="49" fontId="14" fillId="0" borderId="34" xfId="0" applyNumberFormat="1" applyFont="1" applyFill="1" applyBorder="1" applyAlignment="1">
      <alignment vertical="center" shrinkToFit="1"/>
    </xf>
    <xf numFmtId="49" fontId="14" fillId="0" borderId="24" xfId="0" applyNumberFormat="1" applyFont="1" applyFill="1" applyBorder="1" applyAlignment="1">
      <alignment vertical="center" shrinkToFit="1"/>
    </xf>
    <xf numFmtId="176" fontId="15" fillId="0" borderId="6" xfId="0" applyNumberFormat="1" applyFont="1" applyFill="1" applyBorder="1" applyAlignment="1">
      <alignment horizontal="right" vertical="center" shrinkToFit="1"/>
    </xf>
    <xf numFmtId="49" fontId="14" fillId="0" borderId="7" xfId="0" applyNumberFormat="1" applyFont="1" applyFill="1" applyBorder="1" applyAlignment="1">
      <alignment horizontal="left" vertical="center" shrinkToFit="1"/>
    </xf>
    <xf numFmtId="49" fontId="14" fillId="0" borderId="33" xfId="0" applyNumberFormat="1" applyFont="1" applyFill="1" applyBorder="1" applyAlignment="1">
      <alignment vertical="center" shrinkToFit="1"/>
    </xf>
    <xf numFmtId="49" fontId="14" fillId="0" borderId="40" xfId="0" applyNumberFormat="1" applyFont="1" applyFill="1" applyBorder="1" applyAlignment="1">
      <alignment vertical="center" shrinkToFit="1"/>
    </xf>
    <xf numFmtId="49" fontId="14" fillId="0" borderId="7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horizontal="right" vertical="center" shrinkToFit="1"/>
    </xf>
    <xf numFmtId="49" fontId="14" fillId="0" borderId="35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49" fontId="14" fillId="0" borderId="24" xfId="0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49" fontId="14" fillId="0" borderId="6" xfId="0" applyNumberFormat="1" applyFont="1" applyFill="1" applyBorder="1" applyAlignment="1">
      <alignment horizontal="center" vertical="center" textRotation="255" shrinkToFit="1"/>
    </xf>
    <xf numFmtId="49" fontId="14" fillId="0" borderId="5" xfId="0" applyNumberFormat="1" applyFont="1" applyFill="1" applyBorder="1" applyAlignment="1">
      <alignment horizontal="center" vertical="center" textRotation="255" shrinkToFit="1"/>
    </xf>
    <xf numFmtId="49" fontId="19" fillId="0" borderId="6" xfId="0" applyNumberFormat="1" applyFont="1" applyFill="1" applyBorder="1" applyAlignment="1">
      <alignment horizontal="center" vertical="center" textRotation="255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center" vertical="center" textRotation="255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right" vertical="center"/>
    </xf>
    <xf numFmtId="176" fontId="15" fillId="0" borderId="3" xfId="0" applyNumberFormat="1" applyFont="1" applyFill="1" applyBorder="1" applyAlignment="1">
      <alignment horizontal="left" vertical="center" shrinkToFit="1"/>
    </xf>
    <xf numFmtId="176" fontId="15" fillId="0" borderId="4" xfId="0" applyNumberFormat="1" applyFont="1" applyFill="1" applyBorder="1" applyAlignment="1">
      <alignment horizontal="left" vertical="center" shrinkToFit="1"/>
    </xf>
    <xf numFmtId="176" fontId="15" fillId="0" borderId="5" xfId="0" applyNumberFormat="1" applyFont="1" applyFill="1" applyBorder="1" applyAlignment="1">
      <alignment horizontal="left" vertical="center" shrinkToFit="1"/>
    </xf>
    <xf numFmtId="176" fontId="15" fillId="0" borderId="6" xfId="0" applyNumberFormat="1" applyFont="1" applyFill="1" applyBorder="1" applyAlignment="1">
      <alignment horizontal="left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176" fontId="18" fillId="0" borderId="6" xfId="0" applyNumberFormat="1" applyFont="1" applyFill="1" applyBorder="1" applyAlignment="1">
      <alignment horizontal="right" vertical="center" shrinkToFit="1"/>
    </xf>
    <xf numFmtId="49" fontId="14" fillId="0" borderId="5" xfId="0" applyNumberFormat="1" applyFont="1" applyFill="1" applyBorder="1" applyAlignment="1">
      <alignment horizontal="left" vertical="center" shrinkToFit="1"/>
    </xf>
    <xf numFmtId="0" fontId="14" fillId="0" borderId="36" xfId="0" applyFont="1" applyFill="1" applyBorder="1" applyAlignment="1">
      <alignment horizontal="left" vertical="top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14" fillId="0" borderId="24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textRotation="255" shrinkToFit="1"/>
    </xf>
    <xf numFmtId="49" fontId="14" fillId="0" borderId="4" xfId="0" applyNumberFormat="1" applyFont="1" applyFill="1" applyBorder="1" applyAlignment="1">
      <alignment horizontal="center" vertical="center" textRotation="255" shrinkToFit="1"/>
    </xf>
    <xf numFmtId="49" fontId="14" fillId="0" borderId="6" xfId="0" applyNumberFormat="1" applyFont="1" applyFill="1" applyBorder="1" applyAlignment="1">
      <alignment horizontal="center" vertical="center" textRotation="255" shrinkToFit="1"/>
    </xf>
    <xf numFmtId="49" fontId="14" fillId="0" borderId="24" xfId="0" applyNumberFormat="1" applyFont="1" applyFill="1" applyBorder="1" applyAlignment="1">
      <alignment horizontal="left" vertical="center" shrinkToFit="1"/>
    </xf>
    <xf numFmtId="49" fontId="14" fillId="0" borderId="11" xfId="0" applyNumberFormat="1" applyFont="1" applyFill="1" applyBorder="1" applyAlignment="1">
      <alignment horizontal="left" vertical="center" shrinkToFit="1"/>
    </xf>
    <xf numFmtId="49" fontId="14" fillId="0" borderId="5" xfId="0" applyNumberFormat="1" applyFont="1" applyFill="1" applyBorder="1" applyAlignment="1">
      <alignment horizontal="center" vertical="center" textRotation="255" shrinkToFit="1"/>
    </xf>
    <xf numFmtId="49" fontId="19" fillId="0" borderId="4" xfId="0" applyNumberFormat="1" applyFont="1" applyFill="1" applyBorder="1" applyAlignment="1">
      <alignment horizontal="center" vertical="center" textRotation="255" shrinkToFit="1"/>
    </xf>
    <xf numFmtId="49" fontId="19" fillId="0" borderId="6" xfId="0" applyNumberFormat="1" applyFont="1" applyFill="1" applyBorder="1" applyAlignment="1">
      <alignment horizontal="center" vertical="center" textRotation="255" shrinkToFit="1"/>
    </xf>
    <xf numFmtId="49" fontId="19" fillId="0" borderId="4" xfId="0" applyNumberFormat="1" applyFont="1" applyFill="1" applyBorder="1" applyAlignment="1">
      <alignment vertical="center" shrinkToFit="1"/>
    </xf>
    <xf numFmtId="49" fontId="19" fillId="0" borderId="6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7" fillId="0" borderId="0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49" fontId="16" fillId="0" borderId="0" xfId="0" applyNumberFormat="1" applyFont="1" applyFill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37" xfId="0" applyNumberFormat="1" applyFont="1" applyFill="1" applyBorder="1" applyAlignment="1">
      <alignment horizontal="center" vertical="center" shrinkToFit="1"/>
    </xf>
    <xf numFmtId="49" fontId="14" fillId="0" borderId="36" xfId="0" applyNumberFormat="1" applyFont="1" applyFill="1" applyBorder="1" applyAlignment="1">
      <alignment horizontal="center" vertical="center" shrinkToFit="1"/>
    </xf>
    <xf numFmtId="49" fontId="14" fillId="0" borderId="38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left" vertical="center" shrinkToFit="1"/>
    </xf>
    <xf numFmtId="49" fontId="14" fillId="0" borderId="24" xfId="0" applyNumberFormat="1" applyFont="1" applyFill="1" applyBorder="1" applyAlignment="1">
      <alignment horizontal="left" vertical="center" wrapText="1" shrinkToFit="1"/>
    </xf>
    <xf numFmtId="49" fontId="14" fillId="0" borderId="1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textRotation="255" shrinkToFit="1"/>
    </xf>
    <xf numFmtId="0" fontId="14" fillId="0" borderId="4" xfId="0" applyFont="1" applyFill="1" applyBorder="1" applyAlignment="1">
      <alignment horizontal="center" vertical="center" textRotation="255" shrinkToFit="1"/>
    </xf>
    <xf numFmtId="0" fontId="14" fillId="0" borderId="6" xfId="0" applyFont="1" applyFill="1" applyBorder="1" applyAlignment="1">
      <alignment horizontal="center" vertical="center" textRotation="255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left" vertical="center" shrinkToFit="1"/>
    </xf>
    <xf numFmtId="0" fontId="14" fillId="0" borderId="11" xfId="0" applyFont="1" applyFill="1" applyBorder="1" applyAlignment="1">
      <alignment horizontal="left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24" xfId="0" applyFont="1" applyFill="1" applyBorder="1" applyAlignment="1">
      <alignment horizontal="left" vertical="center" wrapText="1" shrinkToFit="1"/>
    </xf>
    <xf numFmtId="0" fontId="14" fillId="0" borderId="11" xfId="0" applyFont="1" applyFill="1" applyBorder="1" applyAlignment="1">
      <alignment horizontal="left" vertical="center" wrapText="1" shrinkToFit="1"/>
    </xf>
    <xf numFmtId="49" fontId="14" fillId="0" borderId="22" xfId="0" applyNumberFormat="1" applyFont="1" applyFill="1" applyBorder="1" applyAlignment="1">
      <alignment horizontal="center" vertical="center" shrinkToFit="1"/>
    </xf>
    <xf numFmtId="49" fontId="14" fillId="0" borderId="39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" vertical="center"/>
    </xf>
    <xf numFmtId="49" fontId="19" fillId="0" borderId="6" xfId="0" applyNumberFormat="1" applyFont="1" applyFill="1" applyBorder="1" applyAlignment="1">
      <alignment vertical="center" textRotation="255" shrinkToFit="1"/>
    </xf>
    <xf numFmtId="176" fontId="15" fillId="0" borderId="3" xfId="0" applyNumberFormat="1" applyFont="1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49" fontId="19" fillId="0" borderId="3" xfId="0" applyNumberFormat="1" applyFont="1" applyFill="1" applyBorder="1" applyAlignment="1">
      <alignment horizontal="center" vertical="center" textRotation="255" shrinkToFit="1"/>
    </xf>
    <xf numFmtId="0" fontId="13" fillId="0" borderId="36" xfId="0" applyFont="1" applyFill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49" fontId="19" fillId="0" borderId="3" xfId="0" applyNumberFormat="1" applyFont="1" applyFill="1" applyBorder="1" applyAlignment="1">
      <alignment vertical="center" textRotation="255" shrinkToFit="1"/>
    </xf>
    <xf numFmtId="49" fontId="19" fillId="0" borderId="6" xfId="0" applyNumberFormat="1" applyFont="1" applyFill="1" applyBorder="1" applyAlignment="1">
      <alignment vertical="center" textRotation="255" shrinkToFit="1"/>
    </xf>
    <xf numFmtId="0" fontId="13" fillId="0" borderId="36" xfId="0" applyFont="1" applyFill="1" applyBorder="1" applyAlignment="1">
      <alignment vertical="center" wrapText="1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view="pageBreakPreview" zoomScaleNormal="100" zoomScaleSheetLayoutView="100" workbookViewId="0">
      <selection sqref="A1:B1"/>
    </sheetView>
  </sheetViews>
  <sheetFormatPr defaultColWidth="9" defaultRowHeight="13.2"/>
  <cols>
    <col min="1" max="1" width="3.77734375" style="1" customWidth="1"/>
    <col min="2" max="2" width="3.33203125" style="1" customWidth="1"/>
    <col min="3" max="3" width="42.21875" style="1" customWidth="1"/>
    <col min="4" max="7" width="12.6640625" style="1" customWidth="1"/>
    <col min="8" max="8" width="21.6640625" style="1" customWidth="1"/>
    <col min="9" max="16384" width="9" style="1"/>
  </cols>
  <sheetData>
    <row r="1" spans="1:7" ht="18.75" customHeight="1">
      <c r="A1" s="113"/>
      <c r="B1" s="113"/>
      <c r="C1" s="19"/>
      <c r="D1" s="19"/>
      <c r="E1" s="19"/>
      <c r="F1" s="114"/>
      <c r="G1" s="114"/>
    </row>
    <row r="2" spans="1:7" ht="15" customHeight="1">
      <c r="A2" s="75"/>
      <c r="B2" s="75"/>
      <c r="C2" s="75"/>
      <c r="D2" s="75"/>
      <c r="E2" s="115" t="s">
        <v>137</v>
      </c>
      <c r="F2" s="115"/>
      <c r="G2" s="115"/>
    </row>
    <row r="3" spans="1:7" ht="14.4">
      <c r="A3" s="116" t="s">
        <v>38</v>
      </c>
      <c r="B3" s="116"/>
      <c r="C3" s="116"/>
      <c r="D3" s="116"/>
      <c r="E3" s="116"/>
      <c r="F3" s="116"/>
      <c r="G3" s="116"/>
    </row>
    <row r="4" spans="1:7">
      <c r="A4" s="75"/>
      <c r="B4" s="75"/>
      <c r="C4" s="75"/>
      <c r="D4" s="75"/>
      <c r="E4" s="75"/>
      <c r="F4" s="75"/>
      <c r="G4" s="75"/>
    </row>
    <row r="5" spans="1:7">
      <c r="A5" s="113" t="s">
        <v>138</v>
      </c>
      <c r="B5" s="113"/>
      <c r="C5" s="113"/>
      <c r="D5" s="113"/>
      <c r="E5" s="113"/>
      <c r="F5" s="113"/>
      <c r="G5" s="113"/>
    </row>
    <row r="6" spans="1:7" ht="13.5" customHeight="1">
      <c r="A6" s="75"/>
      <c r="B6" s="75"/>
      <c r="C6" s="75"/>
      <c r="D6" s="75"/>
      <c r="E6" s="75"/>
      <c r="F6" s="75"/>
      <c r="G6" s="76" t="s">
        <v>52</v>
      </c>
    </row>
    <row r="7" spans="1:7" ht="14.25" customHeight="1">
      <c r="A7" s="100" t="s">
        <v>34</v>
      </c>
      <c r="B7" s="101"/>
      <c r="C7" s="102"/>
      <c r="D7" s="8" t="s">
        <v>53</v>
      </c>
      <c r="E7" s="8" t="s">
        <v>54</v>
      </c>
      <c r="F7" s="8" t="s">
        <v>55</v>
      </c>
      <c r="G7" s="8" t="s">
        <v>9</v>
      </c>
    </row>
    <row r="8" spans="1:7" ht="14.25" customHeight="1">
      <c r="A8" s="103" t="s">
        <v>44</v>
      </c>
      <c r="B8" s="103" t="s">
        <v>10</v>
      </c>
      <c r="C8" s="6" t="s">
        <v>78</v>
      </c>
      <c r="D8" s="78">
        <v>250831065</v>
      </c>
      <c r="E8" s="78">
        <v>250297970</v>
      </c>
      <c r="F8" s="13">
        <f t="shared" ref="F8:F56" si="0">D8-E8</f>
        <v>533095</v>
      </c>
      <c r="G8" s="91"/>
    </row>
    <row r="9" spans="1:7" ht="14.25" customHeight="1">
      <c r="A9" s="104"/>
      <c r="B9" s="104"/>
      <c r="C9" s="7" t="s">
        <v>79</v>
      </c>
      <c r="D9" s="13">
        <v>238743640</v>
      </c>
      <c r="E9" s="13">
        <v>238541420</v>
      </c>
      <c r="F9" s="13">
        <f>D9-E9</f>
        <v>202220</v>
      </c>
      <c r="G9" s="92"/>
    </row>
    <row r="10" spans="1:7" ht="14.25" customHeight="1">
      <c r="A10" s="104"/>
      <c r="B10" s="104"/>
      <c r="C10" s="7" t="s">
        <v>80</v>
      </c>
      <c r="D10" s="13">
        <v>12087425</v>
      </c>
      <c r="E10" s="13">
        <v>11756550</v>
      </c>
      <c r="F10" s="13">
        <f>D10-E10</f>
        <v>330875</v>
      </c>
      <c r="G10" s="92"/>
    </row>
    <row r="11" spans="1:7" ht="14.25" customHeight="1">
      <c r="A11" s="104"/>
      <c r="B11" s="104"/>
      <c r="C11" s="7" t="s">
        <v>81</v>
      </c>
      <c r="D11" s="13">
        <v>29000</v>
      </c>
      <c r="E11" s="13">
        <v>12102</v>
      </c>
      <c r="F11" s="13">
        <f>D11-E11</f>
        <v>16898</v>
      </c>
      <c r="G11" s="92"/>
    </row>
    <row r="12" spans="1:7" ht="14.25" customHeight="1">
      <c r="A12" s="104"/>
      <c r="B12" s="104"/>
      <c r="C12" s="7" t="s">
        <v>82</v>
      </c>
      <c r="D12" s="13">
        <v>4243000</v>
      </c>
      <c r="E12" s="13">
        <v>4225336</v>
      </c>
      <c r="F12" s="13">
        <f>D12-E12</f>
        <v>17664</v>
      </c>
      <c r="G12" s="92"/>
    </row>
    <row r="13" spans="1:7" ht="14.25" customHeight="1">
      <c r="A13" s="104"/>
      <c r="B13" s="104"/>
      <c r="C13" s="7" t="s">
        <v>83</v>
      </c>
      <c r="D13" s="13">
        <v>102000</v>
      </c>
      <c r="E13" s="13">
        <v>98136</v>
      </c>
      <c r="F13" s="13">
        <f>D13-E13</f>
        <v>3864</v>
      </c>
      <c r="G13" s="92"/>
    </row>
    <row r="14" spans="1:7" ht="14.25" customHeight="1">
      <c r="A14" s="104"/>
      <c r="B14" s="104"/>
      <c r="C14" s="7" t="s">
        <v>84</v>
      </c>
      <c r="D14" s="13">
        <v>3250000</v>
      </c>
      <c r="E14" s="13">
        <v>3242600</v>
      </c>
      <c r="F14" s="13">
        <f>D14-E14</f>
        <v>7400</v>
      </c>
      <c r="G14" s="92"/>
    </row>
    <row r="15" spans="1:7" ht="14.25" customHeight="1">
      <c r="A15" s="104"/>
      <c r="B15" s="104"/>
      <c r="C15" s="7" t="s">
        <v>85</v>
      </c>
      <c r="D15" s="13">
        <v>891000</v>
      </c>
      <c r="E15" s="13">
        <v>884600</v>
      </c>
      <c r="F15" s="13">
        <f t="shared" si="0"/>
        <v>6400</v>
      </c>
      <c r="G15" s="92"/>
    </row>
    <row r="16" spans="1:7" ht="14.25" customHeight="1">
      <c r="A16" s="104"/>
      <c r="B16" s="105"/>
      <c r="C16" s="8" t="s">
        <v>70</v>
      </c>
      <c r="D16" s="14">
        <v>255103065</v>
      </c>
      <c r="E16" s="14">
        <v>254535408</v>
      </c>
      <c r="F16" s="14">
        <f t="shared" si="0"/>
        <v>567657</v>
      </c>
      <c r="G16" s="93"/>
    </row>
    <row r="17" spans="1:7" ht="14.25" customHeight="1">
      <c r="A17" s="104"/>
      <c r="B17" s="103" t="s">
        <v>11</v>
      </c>
      <c r="C17" s="7" t="s">
        <v>86</v>
      </c>
      <c r="D17" s="13">
        <v>181793245</v>
      </c>
      <c r="E17" s="13">
        <v>181635568</v>
      </c>
      <c r="F17" s="13">
        <f t="shared" si="0"/>
        <v>157677</v>
      </c>
      <c r="G17" s="92"/>
    </row>
    <row r="18" spans="1:7" ht="14.25" customHeight="1">
      <c r="A18" s="104"/>
      <c r="B18" s="104"/>
      <c r="C18" s="7" t="s">
        <v>87</v>
      </c>
      <c r="D18" s="13">
        <v>379000</v>
      </c>
      <c r="E18" s="13">
        <v>320000</v>
      </c>
      <c r="F18" s="13">
        <f>D18-E18</f>
        <v>59000</v>
      </c>
      <c r="G18" s="92"/>
    </row>
    <row r="19" spans="1:7" ht="14.25" customHeight="1">
      <c r="A19" s="104"/>
      <c r="B19" s="104"/>
      <c r="C19" s="7" t="s">
        <v>88</v>
      </c>
      <c r="D19" s="13">
        <v>41323620</v>
      </c>
      <c r="E19" s="13">
        <v>41305226</v>
      </c>
      <c r="F19" s="13">
        <f>D19-E19</f>
        <v>18394</v>
      </c>
      <c r="G19" s="92"/>
    </row>
    <row r="20" spans="1:7" ht="14.25" customHeight="1">
      <c r="A20" s="104"/>
      <c r="B20" s="104"/>
      <c r="C20" s="7" t="s">
        <v>89</v>
      </c>
      <c r="D20" s="13">
        <v>15703725</v>
      </c>
      <c r="E20" s="13">
        <v>15701677</v>
      </c>
      <c r="F20" s="13">
        <f>D20-E20</f>
        <v>2048</v>
      </c>
      <c r="G20" s="92"/>
    </row>
    <row r="21" spans="1:7" ht="14.25" customHeight="1">
      <c r="A21" s="104"/>
      <c r="B21" s="104"/>
      <c r="C21" s="7" t="s">
        <v>90</v>
      </c>
      <c r="D21" s="13">
        <v>98584100</v>
      </c>
      <c r="E21" s="13">
        <v>98554107</v>
      </c>
      <c r="F21" s="13">
        <f>D21-E21</f>
        <v>29993</v>
      </c>
      <c r="G21" s="92"/>
    </row>
    <row r="22" spans="1:7" ht="14.25" customHeight="1">
      <c r="A22" s="104"/>
      <c r="B22" s="104"/>
      <c r="C22" s="7" t="s">
        <v>91</v>
      </c>
      <c r="D22" s="13">
        <v>2552800</v>
      </c>
      <c r="E22" s="13">
        <v>2547900</v>
      </c>
      <c r="F22" s="13">
        <f>D22-E22</f>
        <v>4900</v>
      </c>
      <c r="G22" s="92"/>
    </row>
    <row r="23" spans="1:7" ht="14.25" customHeight="1">
      <c r="A23" s="104"/>
      <c r="B23" s="104"/>
      <c r="C23" s="7" t="s">
        <v>92</v>
      </c>
      <c r="D23" s="13">
        <v>23250000</v>
      </c>
      <c r="E23" s="13">
        <v>23206658</v>
      </c>
      <c r="F23" s="13">
        <f>D23-E23</f>
        <v>43342</v>
      </c>
      <c r="G23" s="92"/>
    </row>
    <row r="24" spans="1:7" ht="14.25" customHeight="1">
      <c r="A24" s="104"/>
      <c r="B24" s="104"/>
      <c r="C24" s="7" t="s">
        <v>93</v>
      </c>
      <c r="D24" s="13">
        <v>35164312</v>
      </c>
      <c r="E24" s="13">
        <v>34624367</v>
      </c>
      <c r="F24" s="13">
        <f>D24-E24</f>
        <v>539945</v>
      </c>
      <c r="G24" s="92"/>
    </row>
    <row r="25" spans="1:7" ht="14.25" customHeight="1">
      <c r="A25" s="104"/>
      <c r="B25" s="104"/>
      <c r="C25" s="7" t="s">
        <v>94</v>
      </c>
      <c r="D25" s="13">
        <v>15053627</v>
      </c>
      <c r="E25" s="13">
        <v>14884065</v>
      </c>
      <c r="F25" s="13">
        <f>D25-E25</f>
        <v>169562</v>
      </c>
      <c r="G25" s="92"/>
    </row>
    <row r="26" spans="1:7" ht="14.25" customHeight="1">
      <c r="A26" s="104"/>
      <c r="B26" s="104"/>
      <c r="C26" s="7" t="s">
        <v>95</v>
      </c>
      <c r="D26" s="13">
        <v>1245000</v>
      </c>
      <c r="E26" s="13">
        <v>1191218</v>
      </c>
      <c r="F26" s="13">
        <f>D26-E26</f>
        <v>53782</v>
      </c>
      <c r="G26" s="92"/>
    </row>
    <row r="27" spans="1:7" ht="14.25" customHeight="1">
      <c r="A27" s="104"/>
      <c r="B27" s="104"/>
      <c r="C27" s="7" t="s">
        <v>96</v>
      </c>
      <c r="D27" s="13">
        <v>6805260</v>
      </c>
      <c r="E27" s="13">
        <v>6784291</v>
      </c>
      <c r="F27" s="13">
        <f>D27-E27</f>
        <v>20969</v>
      </c>
      <c r="G27" s="92"/>
    </row>
    <row r="28" spans="1:7" ht="14.25" customHeight="1">
      <c r="A28" s="104"/>
      <c r="B28" s="104"/>
      <c r="C28" s="7" t="s">
        <v>97</v>
      </c>
      <c r="D28" s="13">
        <v>5756000</v>
      </c>
      <c r="E28" s="13">
        <v>5686855</v>
      </c>
      <c r="F28" s="13">
        <f>D28-E28</f>
        <v>69145</v>
      </c>
      <c r="G28" s="92"/>
    </row>
    <row r="29" spans="1:7" ht="14.25" customHeight="1">
      <c r="A29" s="104"/>
      <c r="B29" s="104"/>
      <c r="C29" s="7" t="s">
        <v>98</v>
      </c>
      <c r="D29" s="13">
        <v>115000</v>
      </c>
      <c r="E29" s="13">
        <v>104050</v>
      </c>
      <c r="F29" s="13">
        <f>D29-E29</f>
        <v>10950</v>
      </c>
      <c r="G29" s="92"/>
    </row>
    <row r="30" spans="1:7" ht="14.25" customHeight="1">
      <c r="A30" s="104"/>
      <c r="B30" s="104"/>
      <c r="C30" s="7" t="s">
        <v>99</v>
      </c>
      <c r="D30" s="13">
        <v>4452000</v>
      </c>
      <c r="E30" s="13">
        <v>4448701</v>
      </c>
      <c r="F30" s="13">
        <f>D30-E30</f>
        <v>3299</v>
      </c>
      <c r="G30" s="92"/>
    </row>
    <row r="31" spans="1:7" ht="14.25" customHeight="1">
      <c r="A31" s="104"/>
      <c r="B31" s="104"/>
      <c r="C31" s="7" t="s">
        <v>100</v>
      </c>
      <c r="D31" s="13">
        <v>577425</v>
      </c>
      <c r="E31" s="13">
        <v>432620</v>
      </c>
      <c r="F31" s="13">
        <f>D31-E31</f>
        <v>144805</v>
      </c>
      <c r="G31" s="92"/>
    </row>
    <row r="32" spans="1:7" ht="14.25" customHeight="1">
      <c r="A32" s="104"/>
      <c r="B32" s="104"/>
      <c r="C32" s="7" t="s">
        <v>101</v>
      </c>
      <c r="D32" s="13">
        <v>930000</v>
      </c>
      <c r="E32" s="13">
        <v>919828</v>
      </c>
      <c r="F32" s="13">
        <f>D32-E32</f>
        <v>10172</v>
      </c>
      <c r="G32" s="92"/>
    </row>
    <row r="33" spans="1:7" ht="14.25" customHeight="1">
      <c r="A33" s="104"/>
      <c r="B33" s="104"/>
      <c r="C33" s="7" t="s">
        <v>102</v>
      </c>
      <c r="D33" s="13">
        <v>140000</v>
      </c>
      <c r="E33" s="13">
        <v>134313</v>
      </c>
      <c r="F33" s="13">
        <f>D33-E33</f>
        <v>5687</v>
      </c>
      <c r="G33" s="92"/>
    </row>
    <row r="34" spans="1:7" ht="14.25" customHeight="1">
      <c r="A34" s="104"/>
      <c r="B34" s="104"/>
      <c r="C34" s="7" t="s">
        <v>103</v>
      </c>
      <c r="D34" s="13">
        <v>90000</v>
      </c>
      <c r="E34" s="13">
        <v>38426</v>
      </c>
      <c r="F34" s="13">
        <f>D34-E34</f>
        <v>51574</v>
      </c>
      <c r="G34" s="92"/>
    </row>
    <row r="35" spans="1:7" ht="14.25" customHeight="1">
      <c r="A35" s="104"/>
      <c r="B35" s="104"/>
      <c r="C35" s="7" t="s">
        <v>104</v>
      </c>
      <c r="D35" s="13">
        <v>13853767</v>
      </c>
      <c r="E35" s="13">
        <v>13511062</v>
      </c>
      <c r="F35" s="13">
        <f>D35-E35</f>
        <v>342705</v>
      </c>
      <c r="G35" s="92"/>
    </row>
    <row r="36" spans="1:7" ht="14.25" customHeight="1">
      <c r="A36" s="104"/>
      <c r="B36" s="104"/>
      <c r="C36" s="7" t="s">
        <v>105</v>
      </c>
      <c r="D36" s="13">
        <v>1017829</v>
      </c>
      <c r="E36" s="13">
        <v>1005712</v>
      </c>
      <c r="F36" s="13">
        <f>D36-E36</f>
        <v>12117</v>
      </c>
      <c r="G36" s="92"/>
    </row>
    <row r="37" spans="1:7" ht="14.25" customHeight="1">
      <c r="A37" s="104"/>
      <c r="B37" s="104"/>
      <c r="C37" s="7" t="s">
        <v>106</v>
      </c>
      <c r="D37" s="13">
        <v>301000</v>
      </c>
      <c r="E37" s="13">
        <v>299508</v>
      </c>
      <c r="F37" s="13">
        <f>D37-E37</f>
        <v>1492</v>
      </c>
      <c r="G37" s="92"/>
    </row>
    <row r="38" spans="1:7" ht="14.25" customHeight="1">
      <c r="A38" s="104"/>
      <c r="B38" s="104"/>
      <c r="C38" s="7" t="s">
        <v>107</v>
      </c>
      <c r="D38" s="13">
        <v>5600</v>
      </c>
      <c r="E38" s="13">
        <v>1100</v>
      </c>
      <c r="F38" s="13">
        <f>D38-E38</f>
        <v>4500</v>
      </c>
      <c r="G38" s="92"/>
    </row>
    <row r="39" spans="1:7" ht="14.25" customHeight="1">
      <c r="A39" s="104"/>
      <c r="B39" s="104"/>
      <c r="C39" s="7" t="s">
        <v>108</v>
      </c>
      <c r="D39" s="13">
        <v>1825000</v>
      </c>
      <c r="E39" s="13">
        <v>1813865</v>
      </c>
      <c r="F39" s="13">
        <f>D39-E39</f>
        <v>11135</v>
      </c>
      <c r="G39" s="92"/>
    </row>
    <row r="40" spans="1:7" ht="14.25" customHeight="1">
      <c r="A40" s="104"/>
      <c r="B40" s="104"/>
      <c r="C40" s="7" t="s">
        <v>109</v>
      </c>
      <c r="D40" s="13">
        <v>1202550</v>
      </c>
      <c r="E40" s="13">
        <v>1198276</v>
      </c>
      <c r="F40" s="13">
        <f>D40-E40</f>
        <v>4274</v>
      </c>
      <c r="G40" s="92"/>
    </row>
    <row r="41" spans="1:7" ht="14.25" customHeight="1">
      <c r="A41" s="104"/>
      <c r="B41" s="104"/>
      <c r="C41" s="7" t="s">
        <v>110</v>
      </c>
      <c r="D41" s="13">
        <v>60000</v>
      </c>
      <c r="E41" s="13">
        <v>55439</v>
      </c>
      <c r="F41" s="13">
        <f>D41-E41</f>
        <v>4561</v>
      </c>
      <c r="G41" s="92"/>
    </row>
    <row r="42" spans="1:7" ht="14.25" customHeight="1">
      <c r="A42" s="104"/>
      <c r="B42" s="104"/>
      <c r="C42" s="7" t="s">
        <v>111</v>
      </c>
      <c r="D42" s="13">
        <v>1180000</v>
      </c>
      <c r="E42" s="13">
        <v>1159501</v>
      </c>
      <c r="F42" s="13">
        <f>D42-E42</f>
        <v>20499</v>
      </c>
      <c r="G42" s="92"/>
    </row>
    <row r="43" spans="1:7" ht="14.25" customHeight="1">
      <c r="A43" s="104"/>
      <c r="B43" s="104"/>
      <c r="C43" s="7" t="s">
        <v>112</v>
      </c>
      <c r="D43" s="13">
        <v>795000</v>
      </c>
      <c r="E43" s="13">
        <v>774283</v>
      </c>
      <c r="F43" s="13">
        <f>D43-E43</f>
        <v>20717</v>
      </c>
      <c r="G43" s="92"/>
    </row>
    <row r="44" spans="1:7" ht="14.25" customHeight="1">
      <c r="A44" s="104"/>
      <c r="B44" s="104"/>
      <c r="C44" s="7" t="s">
        <v>113</v>
      </c>
      <c r="D44" s="13">
        <v>127585</v>
      </c>
      <c r="E44" s="13">
        <v>100810</v>
      </c>
      <c r="F44" s="13">
        <f>D44-E44</f>
        <v>26775</v>
      </c>
      <c r="G44" s="92"/>
    </row>
    <row r="45" spans="1:7" ht="14.25" customHeight="1">
      <c r="A45" s="104"/>
      <c r="B45" s="104"/>
      <c r="C45" s="7" t="s">
        <v>114</v>
      </c>
      <c r="D45" s="13">
        <v>20000</v>
      </c>
      <c r="E45" s="13">
        <v>0</v>
      </c>
      <c r="F45" s="13">
        <f>D45-E45</f>
        <v>20000</v>
      </c>
      <c r="G45" s="92"/>
    </row>
    <row r="46" spans="1:7" ht="14.25" customHeight="1">
      <c r="A46" s="104"/>
      <c r="B46" s="104"/>
      <c r="C46" s="7" t="s">
        <v>115</v>
      </c>
      <c r="D46" s="13">
        <v>3730000</v>
      </c>
      <c r="E46" s="13">
        <v>3727603</v>
      </c>
      <c r="F46" s="13">
        <f>D46-E46</f>
        <v>2397</v>
      </c>
      <c r="G46" s="92"/>
    </row>
    <row r="47" spans="1:7" ht="14.25" customHeight="1">
      <c r="A47" s="104"/>
      <c r="B47" s="104"/>
      <c r="C47" s="7" t="s">
        <v>116</v>
      </c>
      <c r="D47" s="13">
        <v>535000</v>
      </c>
      <c r="E47" s="13">
        <v>529603</v>
      </c>
      <c r="F47" s="13">
        <f>D47-E47</f>
        <v>5397</v>
      </c>
      <c r="G47" s="92"/>
    </row>
    <row r="48" spans="1:7" ht="14.25" customHeight="1">
      <c r="A48" s="104"/>
      <c r="B48" s="104"/>
      <c r="C48" s="7" t="s">
        <v>117</v>
      </c>
      <c r="D48" s="13">
        <v>0</v>
      </c>
      <c r="E48" s="13">
        <v>0</v>
      </c>
      <c r="F48" s="13">
        <f>D48-E48</f>
        <v>0</v>
      </c>
      <c r="G48" s="92"/>
    </row>
    <row r="49" spans="1:7" ht="14.25" customHeight="1">
      <c r="A49" s="104"/>
      <c r="B49" s="104"/>
      <c r="C49" s="7" t="s">
        <v>118</v>
      </c>
      <c r="D49" s="13">
        <v>601600</v>
      </c>
      <c r="E49" s="13">
        <v>601581</v>
      </c>
      <c r="F49" s="13">
        <f>D49-E49</f>
        <v>19</v>
      </c>
      <c r="G49" s="92"/>
    </row>
    <row r="50" spans="1:7" ht="14.25" customHeight="1">
      <c r="A50" s="104"/>
      <c r="B50" s="104"/>
      <c r="C50" s="7" t="s">
        <v>119</v>
      </c>
      <c r="D50" s="13">
        <v>62000</v>
      </c>
      <c r="E50" s="13">
        <v>51600</v>
      </c>
      <c r="F50" s="13">
        <f>D50-E50</f>
        <v>10400</v>
      </c>
      <c r="G50" s="92"/>
    </row>
    <row r="51" spans="1:7" ht="14.25" customHeight="1">
      <c r="A51" s="104"/>
      <c r="B51" s="104"/>
      <c r="C51" s="7" t="s">
        <v>120</v>
      </c>
      <c r="D51" s="13">
        <v>1811000</v>
      </c>
      <c r="E51" s="13">
        <v>1662179</v>
      </c>
      <c r="F51" s="13">
        <f>D51-E51</f>
        <v>148821</v>
      </c>
      <c r="G51" s="92"/>
    </row>
    <row r="52" spans="1:7" ht="14.25" customHeight="1">
      <c r="A52" s="104"/>
      <c r="B52" s="104"/>
      <c r="C52" s="7" t="s">
        <v>121</v>
      </c>
      <c r="D52" s="13">
        <v>579603</v>
      </c>
      <c r="E52" s="13">
        <v>530002</v>
      </c>
      <c r="F52" s="13">
        <f>D52-E52</f>
        <v>49601</v>
      </c>
      <c r="G52" s="92"/>
    </row>
    <row r="53" spans="1:7" ht="14.25" customHeight="1">
      <c r="A53" s="104"/>
      <c r="B53" s="104"/>
      <c r="C53" s="7" t="s">
        <v>122</v>
      </c>
      <c r="D53" s="13">
        <v>211919</v>
      </c>
      <c r="E53" s="13">
        <v>211919</v>
      </c>
      <c r="F53" s="13">
        <f>D53-E53</f>
        <v>0</v>
      </c>
      <c r="G53" s="92"/>
    </row>
    <row r="54" spans="1:7" ht="14.25" customHeight="1">
      <c r="A54" s="104"/>
      <c r="B54" s="104"/>
      <c r="C54" s="7" t="s">
        <v>123</v>
      </c>
      <c r="D54" s="13">
        <v>0</v>
      </c>
      <c r="E54" s="13">
        <v>0</v>
      </c>
      <c r="F54" s="13">
        <f>D54-E54</f>
        <v>0</v>
      </c>
      <c r="G54" s="92"/>
    </row>
    <row r="55" spans="1:7" ht="14.25" customHeight="1">
      <c r="A55" s="104"/>
      <c r="B55" s="104"/>
      <c r="C55" s="9" t="s">
        <v>124</v>
      </c>
      <c r="D55" s="68">
        <v>0</v>
      </c>
      <c r="E55" s="68">
        <v>0</v>
      </c>
      <c r="F55" s="13">
        <f t="shared" si="0"/>
        <v>0</v>
      </c>
      <c r="G55" s="94"/>
    </row>
    <row r="56" spans="1:7" ht="14.25" customHeight="1">
      <c r="A56" s="104"/>
      <c r="B56" s="105"/>
      <c r="C56" s="8" t="s">
        <v>71</v>
      </c>
      <c r="D56" s="14">
        <v>231023243</v>
      </c>
      <c r="E56" s="14">
        <v>229982916</v>
      </c>
      <c r="F56" s="14">
        <f t="shared" si="0"/>
        <v>1040327</v>
      </c>
      <c r="G56" s="93"/>
    </row>
    <row r="57" spans="1:7" ht="14.25" customHeight="1">
      <c r="A57" s="105"/>
      <c r="B57" s="106" t="s">
        <v>72</v>
      </c>
      <c r="C57" s="107"/>
      <c r="D57" s="14">
        <v>24079822</v>
      </c>
      <c r="E57" s="14">
        <v>24552492</v>
      </c>
      <c r="F57" s="14">
        <f>F16-F56</f>
        <v>-472670</v>
      </c>
      <c r="G57" s="93"/>
    </row>
    <row r="58" spans="1:7" ht="14.25" customHeight="1">
      <c r="A58" s="103" t="s">
        <v>125</v>
      </c>
      <c r="B58" s="80" t="s">
        <v>126</v>
      </c>
      <c r="C58" s="8" t="s">
        <v>37</v>
      </c>
      <c r="D58" s="14">
        <v>0</v>
      </c>
      <c r="E58" s="14">
        <v>0</v>
      </c>
      <c r="F58" s="14">
        <f t="shared" ref="F58:F62" si="1">D58-E58</f>
        <v>0</v>
      </c>
      <c r="G58" s="93"/>
    </row>
    <row r="59" spans="1:7" ht="14.25" customHeight="1">
      <c r="A59" s="104"/>
      <c r="B59" s="103" t="s">
        <v>11</v>
      </c>
      <c r="C59" s="82" t="s">
        <v>127</v>
      </c>
      <c r="D59" s="78">
        <v>2734000</v>
      </c>
      <c r="E59" s="78">
        <v>2734000</v>
      </c>
      <c r="F59" s="13">
        <f t="shared" si="1"/>
        <v>0</v>
      </c>
      <c r="G59" s="91"/>
    </row>
    <row r="60" spans="1:7" ht="14.25" customHeight="1">
      <c r="A60" s="104"/>
      <c r="B60" s="104"/>
      <c r="C60" s="10" t="s">
        <v>128</v>
      </c>
      <c r="D60" s="13">
        <v>1929000</v>
      </c>
      <c r="E60" s="13">
        <v>1908283</v>
      </c>
      <c r="F60" s="13">
        <f>D60-E60</f>
        <v>20717</v>
      </c>
      <c r="G60" s="92"/>
    </row>
    <row r="61" spans="1:7" ht="14.25" customHeight="1">
      <c r="A61" s="104"/>
      <c r="B61" s="109"/>
      <c r="C61" s="7" t="s">
        <v>129</v>
      </c>
      <c r="D61" s="13">
        <v>1929000</v>
      </c>
      <c r="E61" s="13">
        <v>1908283</v>
      </c>
      <c r="F61" s="13">
        <f t="shared" si="1"/>
        <v>20717</v>
      </c>
      <c r="G61" s="92"/>
    </row>
    <row r="62" spans="1:7" ht="14.25" customHeight="1">
      <c r="A62" s="104"/>
      <c r="B62" s="110"/>
      <c r="C62" s="8" t="s">
        <v>36</v>
      </c>
      <c r="D62" s="14">
        <v>4663000</v>
      </c>
      <c r="E62" s="14">
        <v>4642283</v>
      </c>
      <c r="F62" s="14">
        <f t="shared" si="1"/>
        <v>20717</v>
      </c>
      <c r="G62" s="93"/>
    </row>
    <row r="63" spans="1:7" ht="14.25" customHeight="1">
      <c r="A63" s="105"/>
      <c r="B63" s="97" t="s">
        <v>35</v>
      </c>
      <c r="C63" s="97"/>
      <c r="D63" s="14">
        <v>-4663000</v>
      </c>
      <c r="E63" s="14">
        <v>-4642283</v>
      </c>
      <c r="F63" s="14">
        <f>F58-F62</f>
        <v>-20717</v>
      </c>
      <c r="G63" s="93"/>
    </row>
    <row r="64" spans="1:7" ht="14.25" customHeight="1">
      <c r="A64" s="103" t="s">
        <v>130</v>
      </c>
      <c r="B64" s="156" t="s">
        <v>126</v>
      </c>
      <c r="C64" s="8" t="s">
        <v>56</v>
      </c>
      <c r="D64" s="14">
        <v>0</v>
      </c>
      <c r="E64" s="14">
        <v>0</v>
      </c>
      <c r="F64" s="14">
        <f t="shared" ref="F64:F70" si="2">D64-E64</f>
        <v>0</v>
      </c>
      <c r="G64" s="93"/>
    </row>
    <row r="65" spans="1:7" ht="14.25" customHeight="1">
      <c r="A65" s="104"/>
      <c r="B65" s="103" t="s">
        <v>11</v>
      </c>
      <c r="C65" s="7" t="s">
        <v>131</v>
      </c>
      <c r="D65" s="13">
        <v>19500000</v>
      </c>
      <c r="E65" s="13">
        <v>19500000</v>
      </c>
      <c r="F65" s="13">
        <f t="shared" si="2"/>
        <v>0</v>
      </c>
      <c r="G65" s="92"/>
    </row>
    <row r="66" spans="1:7" ht="14.25" customHeight="1">
      <c r="A66" s="104"/>
      <c r="B66" s="104"/>
      <c r="C66" s="7" t="s">
        <v>132</v>
      </c>
      <c r="D66" s="13">
        <v>2000000</v>
      </c>
      <c r="E66" s="13">
        <v>2000000</v>
      </c>
      <c r="F66" s="13">
        <f>D66-E66</f>
        <v>0</v>
      </c>
      <c r="G66" s="92"/>
    </row>
    <row r="67" spans="1:7" ht="14.25" customHeight="1">
      <c r="A67" s="104"/>
      <c r="B67" s="104"/>
      <c r="C67" s="7" t="s">
        <v>133</v>
      </c>
      <c r="D67" s="13">
        <v>5000000</v>
      </c>
      <c r="E67" s="13">
        <v>5000000</v>
      </c>
      <c r="F67" s="13">
        <f>D67-E67</f>
        <v>0</v>
      </c>
      <c r="G67" s="92"/>
    </row>
    <row r="68" spans="1:7" ht="14.25" customHeight="1">
      <c r="A68" s="104"/>
      <c r="B68" s="104"/>
      <c r="C68" s="7" t="s">
        <v>134</v>
      </c>
      <c r="D68" s="13">
        <v>3000000</v>
      </c>
      <c r="E68" s="13">
        <v>3000000</v>
      </c>
      <c r="F68" s="13">
        <f>D68-E68</f>
        <v>0</v>
      </c>
      <c r="G68" s="92"/>
    </row>
    <row r="69" spans="1:7" ht="14.25" customHeight="1">
      <c r="A69" s="104"/>
      <c r="B69" s="111"/>
      <c r="C69" s="7" t="s">
        <v>135</v>
      </c>
      <c r="D69" s="13">
        <v>9500000</v>
      </c>
      <c r="E69" s="13">
        <v>9500000</v>
      </c>
      <c r="F69" s="13">
        <f t="shared" si="2"/>
        <v>0</v>
      </c>
      <c r="G69" s="92"/>
    </row>
    <row r="70" spans="1:7" ht="14.25" customHeight="1">
      <c r="A70" s="104"/>
      <c r="B70" s="112"/>
      <c r="C70" s="8" t="s">
        <v>73</v>
      </c>
      <c r="D70" s="14">
        <v>19500000</v>
      </c>
      <c r="E70" s="14">
        <v>19500000</v>
      </c>
      <c r="F70" s="14">
        <f t="shared" si="2"/>
        <v>0</v>
      </c>
      <c r="G70" s="93"/>
    </row>
    <row r="71" spans="1:7" ht="14.25" customHeight="1">
      <c r="A71" s="105"/>
      <c r="B71" s="97" t="s">
        <v>74</v>
      </c>
      <c r="C71" s="97"/>
      <c r="D71" s="14">
        <v>-19500000</v>
      </c>
      <c r="E71" s="14">
        <v>-19500000</v>
      </c>
      <c r="F71" s="14">
        <f>F64-F70</f>
        <v>0</v>
      </c>
      <c r="G71" s="93"/>
    </row>
    <row r="72" spans="1:7" ht="14.25" customHeight="1">
      <c r="A72" s="99" t="s">
        <v>12</v>
      </c>
      <c r="B72" s="99"/>
      <c r="C72" s="99"/>
      <c r="D72" s="78">
        <v>0</v>
      </c>
      <c r="E72" s="157" t="s">
        <v>136</v>
      </c>
      <c r="F72" s="95">
        <f>D72</f>
        <v>0</v>
      </c>
      <c r="G72" s="159"/>
    </row>
    <row r="73" spans="1:7" ht="14.25" customHeight="1">
      <c r="A73" s="16"/>
      <c r="B73" s="17"/>
      <c r="C73" s="18"/>
      <c r="D73" s="68">
        <v>0</v>
      </c>
      <c r="E73" s="158"/>
      <c r="F73" s="96"/>
      <c r="G73" s="160"/>
    </row>
    <row r="74" spans="1:7" ht="14.25" customHeight="1">
      <c r="A74" s="97" t="s">
        <v>41</v>
      </c>
      <c r="B74" s="97"/>
      <c r="C74" s="97"/>
      <c r="D74" s="14">
        <v>-83178</v>
      </c>
      <c r="E74" s="14">
        <v>410209</v>
      </c>
      <c r="F74" s="14">
        <f>F57+F63+F71-F72</f>
        <v>-493387</v>
      </c>
      <c r="G74" s="93"/>
    </row>
    <row r="75" spans="1:7" s="3" customFormat="1" ht="14.25" customHeight="1">
      <c r="A75" s="86"/>
      <c r="B75" s="86"/>
      <c r="C75" s="86"/>
      <c r="D75" s="15"/>
      <c r="E75" s="15"/>
      <c r="F75" s="15"/>
      <c r="G75" s="15"/>
    </row>
    <row r="76" spans="1:7" ht="14.25" customHeight="1">
      <c r="A76" s="97" t="s">
        <v>42</v>
      </c>
      <c r="B76" s="97"/>
      <c r="C76" s="97"/>
      <c r="D76" s="14">
        <v>25912310</v>
      </c>
      <c r="E76" s="14">
        <v>28488137</v>
      </c>
      <c r="F76" s="14">
        <f>D76-E76</f>
        <v>-2575827</v>
      </c>
      <c r="G76" s="93"/>
    </row>
    <row r="77" spans="1:7" ht="14.25" customHeight="1">
      <c r="A77" s="97" t="s">
        <v>43</v>
      </c>
      <c r="B77" s="97"/>
      <c r="C77" s="97"/>
      <c r="D77" s="14">
        <v>25829132</v>
      </c>
      <c r="E77" s="14">
        <v>28898346</v>
      </c>
      <c r="F77" s="14">
        <f>F74+F76</f>
        <v>-3069214</v>
      </c>
      <c r="G77" s="93"/>
    </row>
    <row r="78" spans="1:7" ht="14.25" customHeight="1">
      <c r="A78" s="98"/>
      <c r="B78" s="98"/>
      <c r="C78" s="98"/>
      <c r="D78" s="98"/>
      <c r="E78" s="98"/>
      <c r="F78" s="98"/>
      <c r="G78" s="98"/>
    </row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sheetProtection algorithmName="SHA-512" hashValue="aas9zxLOBoQ2olpQlTeeOOty6Mo+Whg5ReeGVzuL7vE6wEW4o4NT5LG4c3MoZptTfjCIgd7bpXUJ7oN4yxxjkA==" saltValue="iRDzDsqlbkZq7xcxZxjcOQ==" spinCount="100000" sheet="1" scenarios="1" selectLockedCells="1"/>
  <mergeCells count="24">
    <mergeCell ref="F72:F73"/>
    <mergeCell ref="G72:G73"/>
    <mergeCell ref="A74:C74"/>
    <mergeCell ref="A76:C76"/>
    <mergeCell ref="A77:C77"/>
    <mergeCell ref="A78:G78"/>
    <mergeCell ref="A64:A71"/>
    <mergeCell ref="B65:B70"/>
    <mergeCell ref="B71:C71"/>
    <mergeCell ref="A72:C72"/>
    <mergeCell ref="E72:E73"/>
    <mergeCell ref="A8:A57"/>
    <mergeCell ref="B8:B16"/>
    <mergeCell ref="B17:B56"/>
    <mergeCell ref="B57:C57"/>
    <mergeCell ref="A58:A63"/>
    <mergeCell ref="B59:B62"/>
    <mergeCell ref="B63:C63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view="pageBreakPreview" zoomScaleNormal="100" zoomScaleSheetLayoutView="100" workbookViewId="0"/>
  </sheetViews>
  <sheetFormatPr defaultColWidth="9" defaultRowHeight="13.2"/>
  <cols>
    <col min="1" max="1" width="3.6640625" style="1" customWidth="1"/>
    <col min="2" max="2" width="3.33203125" style="1" customWidth="1"/>
    <col min="3" max="3" width="38.77734375" style="1" customWidth="1"/>
    <col min="4" max="6" width="16.6640625" style="1" customWidth="1"/>
    <col min="7" max="7" width="1.44140625" style="1" customWidth="1"/>
    <col min="8" max="16384" width="9" style="1"/>
  </cols>
  <sheetData>
    <row r="1" spans="1:6" ht="21.75" customHeight="1">
      <c r="A1" s="19"/>
      <c r="B1" s="19"/>
      <c r="C1" s="19"/>
      <c r="D1" s="19"/>
      <c r="E1" s="19"/>
      <c r="F1" s="19"/>
    </row>
    <row r="2" spans="1:6" ht="15.75" customHeight="1">
      <c r="A2" s="75"/>
      <c r="B2" s="75"/>
      <c r="C2" s="75"/>
      <c r="D2" s="115" t="s">
        <v>225</v>
      </c>
      <c r="E2" s="115"/>
      <c r="F2" s="115"/>
    </row>
    <row r="3" spans="1:6" ht="14.4">
      <c r="A3" s="116" t="s">
        <v>229</v>
      </c>
      <c r="B3" s="116"/>
      <c r="C3" s="116"/>
      <c r="D3" s="116"/>
      <c r="E3" s="116"/>
      <c r="F3" s="116"/>
    </row>
    <row r="4" spans="1:6">
      <c r="A4" s="113" t="s">
        <v>230</v>
      </c>
      <c r="B4" s="113"/>
      <c r="C4" s="113"/>
      <c r="D4" s="113"/>
      <c r="E4" s="113"/>
      <c r="F4" s="113"/>
    </row>
    <row r="5" spans="1:6" ht="13.5" customHeight="1">
      <c r="A5" s="75"/>
      <c r="B5" s="75"/>
      <c r="C5" s="75"/>
      <c r="D5" s="75"/>
      <c r="E5" s="75"/>
      <c r="F5" s="76" t="s">
        <v>52</v>
      </c>
    </row>
    <row r="6" spans="1:6" ht="14.25" customHeight="1">
      <c r="A6" s="100" t="s">
        <v>34</v>
      </c>
      <c r="B6" s="101"/>
      <c r="C6" s="102"/>
      <c r="D6" s="8" t="s">
        <v>57</v>
      </c>
      <c r="E6" s="8" t="s">
        <v>58</v>
      </c>
      <c r="F6" s="8" t="s">
        <v>59</v>
      </c>
    </row>
    <row r="7" spans="1:6" ht="14.25" customHeight="1">
      <c r="A7" s="103" t="s">
        <v>19</v>
      </c>
      <c r="B7" s="103" t="s">
        <v>13</v>
      </c>
      <c r="C7" s="82" t="s">
        <v>158</v>
      </c>
      <c r="D7" s="78">
        <v>104812295</v>
      </c>
      <c r="E7" s="78"/>
      <c r="F7" s="78"/>
    </row>
    <row r="8" spans="1:6" ht="14.25" customHeight="1">
      <c r="A8" s="104"/>
      <c r="B8" s="104"/>
      <c r="C8" s="10" t="s">
        <v>176</v>
      </c>
      <c r="D8" s="13">
        <v>100993170</v>
      </c>
      <c r="E8" s="13"/>
      <c r="F8" s="13"/>
    </row>
    <row r="9" spans="1:6" ht="14.25" customHeight="1">
      <c r="A9" s="104"/>
      <c r="B9" s="104"/>
      <c r="C9" s="10" t="s">
        <v>177</v>
      </c>
      <c r="D9" s="13">
        <v>3819125</v>
      </c>
      <c r="E9" s="13"/>
      <c r="F9" s="13"/>
    </row>
    <row r="10" spans="1:6" ht="14.25" customHeight="1">
      <c r="A10" s="104"/>
      <c r="B10" s="104"/>
      <c r="C10" s="10" t="s">
        <v>159</v>
      </c>
      <c r="D10" s="13">
        <v>36180</v>
      </c>
      <c r="E10" s="13"/>
      <c r="F10" s="13"/>
    </row>
    <row r="11" spans="1:6" ht="14.25" customHeight="1">
      <c r="A11" s="104"/>
      <c r="B11" s="105"/>
      <c r="C11" s="8" t="s">
        <v>20</v>
      </c>
      <c r="D11" s="14">
        <v>104848475</v>
      </c>
      <c r="E11" s="14"/>
      <c r="F11" s="14"/>
    </row>
    <row r="12" spans="1:6" ht="14.25" customHeight="1">
      <c r="A12" s="104"/>
      <c r="B12" s="104" t="s">
        <v>14</v>
      </c>
      <c r="C12" s="10" t="s">
        <v>160</v>
      </c>
      <c r="D12" s="13">
        <v>70839131</v>
      </c>
      <c r="E12" s="13"/>
      <c r="F12" s="13"/>
    </row>
    <row r="13" spans="1:6" ht="14.25" customHeight="1">
      <c r="A13" s="104"/>
      <c r="B13" s="104"/>
      <c r="C13" s="10" t="s">
        <v>179</v>
      </c>
      <c r="D13" s="13">
        <v>16125086</v>
      </c>
      <c r="E13" s="13"/>
      <c r="F13" s="13"/>
    </row>
    <row r="14" spans="1:6" ht="14.25" customHeight="1">
      <c r="A14" s="104"/>
      <c r="B14" s="104"/>
      <c r="C14" s="10" t="s">
        <v>180</v>
      </c>
      <c r="D14" s="13">
        <v>6002083</v>
      </c>
      <c r="E14" s="13"/>
      <c r="F14" s="13"/>
    </row>
    <row r="15" spans="1:6" ht="14.25" customHeight="1">
      <c r="A15" s="104"/>
      <c r="B15" s="104"/>
      <c r="C15" s="10" t="s">
        <v>181</v>
      </c>
      <c r="D15" s="13">
        <v>683168</v>
      </c>
      <c r="E15" s="13"/>
      <c r="F15" s="13"/>
    </row>
    <row r="16" spans="1:6" ht="14.25" customHeight="1">
      <c r="A16" s="104"/>
      <c r="B16" s="104"/>
      <c r="C16" s="10" t="s">
        <v>182</v>
      </c>
      <c r="D16" s="13">
        <v>37803130</v>
      </c>
      <c r="E16" s="13"/>
      <c r="F16" s="13"/>
    </row>
    <row r="17" spans="1:6" ht="14.25" customHeight="1">
      <c r="A17" s="104"/>
      <c r="B17" s="104"/>
      <c r="C17" s="10" t="s">
        <v>183</v>
      </c>
      <c r="D17" s="13">
        <v>1072800</v>
      </c>
      <c r="E17" s="13"/>
      <c r="F17" s="13"/>
    </row>
    <row r="18" spans="1:6" ht="14.25" customHeight="1">
      <c r="A18" s="104"/>
      <c r="B18" s="104"/>
      <c r="C18" s="10" t="s">
        <v>184</v>
      </c>
      <c r="D18" s="13">
        <v>9152864</v>
      </c>
      <c r="E18" s="13"/>
      <c r="F18" s="13"/>
    </row>
    <row r="19" spans="1:6" ht="14.25" customHeight="1">
      <c r="A19" s="104"/>
      <c r="B19" s="104"/>
      <c r="C19" s="10" t="s">
        <v>161</v>
      </c>
      <c r="D19" s="13">
        <v>13943801</v>
      </c>
      <c r="E19" s="13"/>
      <c r="F19" s="13"/>
    </row>
    <row r="20" spans="1:6" ht="14.25" customHeight="1">
      <c r="A20" s="104"/>
      <c r="B20" s="104"/>
      <c r="C20" s="10" t="s">
        <v>185</v>
      </c>
      <c r="D20" s="13">
        <v>6259504</v>
      </c>
      <c r="E20" s="13"/>
      <c r="F20" s="13"/>
    </row>
    <row r="21" spans="1:6" ht="14.25" customHeight="1">
      <c r="A21" s="104"/>
      <c r="B21" s="104"/>
      <c r="C21" s="10" t="s">
        <v>186</v>
      </c>
      <c r="D21" s="13">
        <v>551134</v>
      </c>
      <c r="E21" s="13"/>
      <c r="F21" s="13"/>
    </row>
    <row r="22" spans="1:6" ht="14.25" customHeight="1">
      <c r="A22" s="104"/>
      <c r="B22" s="104"/>
      <c r="C22" s="10" t="s">
        <v>187</v>
      </c>
      <c r="D22" s="13">
        <v>2899760</v>
      </c>
      <c r="E22" s="13"/>
      <c r="F22" s="13"/>
    </row>
    <row r="23" spans="1:6" ht="14.25" customHeight="1">
      <c r="A23" s="104"/>
      <c r="B23" s="104"/>
      <c r="C23" s="10" t="s">
        <v>188</v>
      </c>
      <c r="D23" s="13">
        <v>2120698</v>
      </c>
      <c r="E23" s="13"/>
      <c r="F23" s="13"/>
    </row>
    <row r="24" spans="1:6" ht="14.25" customHeight="1">
      <c r="A24" s="104"/>
      <c r="B24" s="104"/>
      <c r="C24" s="10" t="s">
        <v>190</v>
      </c>
      <c r="D24" s="13">
        <v>1544179</v>
      </c>
      <c r="E24" s="13"/>
      <c r="F24" s="13"/>
    </row>
    <row r="25" spans="1:6" ht="14.25" customHeight="1">
      <c r="A25" s="104"/>
      <c r="B25" s="104"/>
      <c r="C25" s="10" t="s">
        <v>191</v>
      </c>
      <c r="D25" s="13">
        <v>189120</v>
      </c>
      <c r="E25" s="13"/>
      <c r="F25" s="13"/>
    </row>
    <row r="26" spans="1:6" ht="14.25" customHeight="1">
      <c r="A26" s="104"/>
      <c r="B26" s="104"/>
      <c r="C26" s="10" t="s">
        <v>192</v>
      </c>
      <c r="D26" s="13">
        <v>354980</v>
      </c>
      <c r="E26" s="13"/>
      <c r="F26" s="13"/>
    </row>
    <row r="27" spans="1:6" ht="14.25" customHeight="1">
      <c r="A27" s="104"/>
      <c r="B27" s="104"/>
      <c r="C27" s="10" t="s">
        <v>194</v>
      </c>
      <c r="D27" s="13">
        <v>24426</v>
      </c>
      <c r="E27" s="13"/>
      <c r="F27" s="13"/>
    </row>
    <row r="28" spans="1:6" ht="14.25" customHeight="1">
      <c r="A28" s="104"/>
      <c r="B28" s="104"/>
      <c r="C28" s="10" t="s">
        <v>162</v>
      </c>
      <c r="D28" s="13">
        <v>5942125</v>
      </c>
      <c r="E28" s="13"/>
      <c r="F28" s="13"/>
    </row>
    <row r="29" spans="1:6" ht="14.25" customHeight="1">
      <c r="A29" s="104"/>
      <c r="B29" s="104"/>
      <c r="C29" s="10" t="s">
        <v>195</v>
      </c>
      <c r="D29" s="13">
        <v>408036</v>
      </c>
      <c r="E29" s="13"/>
      <c r="F29" s="13"/>
    </row>
    <row r="30" spans="1:6" ht="14.25" customHeight="1">
      <c r="A30" s="104"/>
      <c r="B30" s="104"/>
      <c r="C30" s="10" t="s">
        <v>196</v>
      </c>
      <c r="D30" s="13">
        <v>165008</v>
      </c>
      <c r="E30" s="13"/>
      <c r="F30" s="13"/>
    </row>
    <row r="31" spans="1:6" ht="14.25" customHeight="1">
      <c r="A31" s="104"/>
      <c r="B31" s="104"/>
      <c r="C31" s="10" t="s">
        <v>197</v>
      </c>
      <c r="D31" s="13">
        <v>500</v>
      </c>
      <c r="E31" s="13"/>
      <c r="F31" s="13"/>
    </row>
    <row r="32" spans="1:6" ht="14.25" customHeight="1">
      <c r="A32" s="104"/>
      <c r="B32" s="104"/>
      <c r="C32" s="10" t="s">
        <v>198</v>
      </c>
      <c r="D32" s="13">
        <v>920186</v>
      </c>
      <c r="E32" s="13"/>
      <c r="F32" s="13"/>
    </row>
    <row r="33" spans="1:6" ht="14.25" customHeight="1">
      <c r="A33" s="104"/>
      <c r="B33" s="104"/>
      <c r="C33" s="10" t="s">
        <v>199</v>
      </c>
      <c r="D33" s="13">
        <v>437650</v>
      </c>
      <c r="E33" s="13"/>
      <c r="F33" s="13"/>
    </row>
    <row r="34" spans="1:6" ht="14.25" customHeight="1">
      <c r="A34" s="104"/>
      <c r="B34" s="104"/>
      <c r="C34" s="10" t="s">
        <v>200</v>
      </c>
      <c r="D34" s="13">
        <v>31421</v>
      </c>
      <c r="E34" s="13"/>
      <c r="F34" s="13"/>
    </row>
    <row r="35" spans="1:6" ht="14.25" customHeight="1">
      <c r="A35" s="104"/>
      <c r="B35" s="104"/>
      <c r="C35" s="10" t="s">
        <v>201</v>
      </c>
      <c r="D35" s="13">
        <v>18738</v>
      </c>
      <c r="E35" s="13"/>
      <c r="F35" s="13"/>
    </row>
    <row r="36" spans="1:6" ht="14.25" customHeight="1">
      <c r="A36" s="104"/>
      <c r="B36" s="104"/>
      <c r="C36" s="10" t="s">
        <v>202</v>
      </c>
      <c r="D36" s="13">
        <v>394206</v>
      </c>
      <c r="E36" s="13"/>
      <c r="F36" s="13"/>
    </row>
    <row r="37" spans="1:6" ht="14.25" customHeight="1">
      <c r="A37" s="104"/>
      <c r="B37" s="104"/>
      <c r="C37" s="10" t="s">
        <v>203</v>
      </c>
      <c r="D37" s="13">
        <v>10810</v>
      </c>
      <c r="E37" s="13"/>
      <c r="F37" s="13"/>
    </row>
    <row r="38" spans="1:6" ht="14.25" customHeight="1">
      <c r="A38" s="104"/>
      <c r="B38" s="104"/>
      <c r="C38" s="10" t="s">
        <v>204</v>
      </c>
      <c r="D38" s="13">
        <v>1787724</v>
      </c>
      <c r="E38" s="13"/>
      <c r="F38" s="13"/>
    </row>
    <row r="39" spans="1:6" ht="14.25" customHeight="1">
      <c r="A39" s="104"/>
      <c r="B39" s="104"/>
      <c r="C39" s="10" t="s">
        <v>205</v>
      </c>
      <c r="D39" s="13">
        <v>187359</v>
      </c>
      <c r="E39" s="13"/>
      <c r="F39" s="13"/>
    </row>
    <row r="40" spans="1:6" ht="14.25" customHeight="1">
      <c r="A40" s="104"/>
      <c r="B40" s="104"/>
      <c r="C40" s="10" t="s">
        <v>206</v>
      </c>
      <c r="D40" s="13">
        <v>601581</v>
      </c>
      <c r="E40" s="13"/>
      <c r="F40" s="13"/>
    </row>
    <row r="41" spans="1:6" ht="14.25" customHeight="1">
      <c r="A41" s="104"/>
      <c r="B41" s="104"/>
      <c r="C41" s="10" t="s">
        <v>208</v>
      </c>
      <c r="D41" s="13">
        <v>801430</v>
      </c>
      <c r="E41" s="13"/>
      <c r="F41" s="13"/>
    </row>
    <row r="42" spans="1:6" ht="14.25" customHeight="1">
      <c r="A42" s="104"/>
      <c r="B42" s="104"/>
      <c r="C42" s="10" t="s">
        <v>209</v>
      </c>
      <c r="D42" s="13">
        <v>177476</v>
      </c>
      <c r="E42" s="13"/>
      <c r="F42" s="13"/>
    </row>
    <row r="43" spans="1:6" ht="14.25" customHeight="1">
      <c r="A43" s="104"/>
      <c r="B43" s="104"/>
      <c r="C43" s="10" t="s">
        <v>163</v>
      </c>
      <c r="D43" s="13">
        <v>9723165</v>
      </c>
      <c r="E43" s="13"/>
      <c r="F43" s="13"/>
    </row>
    <row r="44" spans="1:6" ht="14.25" customHeight="1">
      <c r="A44" s="104"/>
      <c r="B44" s="104"/>
      <c r="C44" s="26" t="s">
        <v>164</v>
      </c>
      <c r="D44" s="68">
        <v>-3769876</v>
      </c>
      <c r="E44" s="68"/>
      <c r="F44" s="68"/>
    </row>
    <row r="45" spans="1:6" ht="14.25" customHeight="1">
      <c r="A45" s="104"/>
      <c r="B45" s="105"/>
      <c r="C45" s="8" t="s">
        <v>21</v>
      </c>
      <c r="D45" s="14">
        <v>96678346</v>
      </c>
      <c r="E45" s="14"/>
      <c r="F45" s="14"/>
    </row>
    <row r="46" spans="1:6" ht="14.25" customHeight="1">
      <c r="A46" s="105"/>
      <c r="B46" s="97" t="s">
        <v>29</v>
      </c>
      <c r="C46" s="97"/>
      <c r="D46" s="14">
        <f>D11-D45</f>
        <v>8170129</v>
      </c>
      <c r="E46" s="14"/>
      <c r="F46" s="14"/>
    </row>
    <row r="47" spans="1:6" ht="14.25" customHeight="1">
      <c r="A47" s="103" t="s">
        <v>23</v>
      </c>
      <c r="B47" s="103" t="s">
        <v>13</v>
      </c>
      <c r="C47" s="82" t="s">
        <v>165</v>
      </c>
      <c r="D47" s="78">
        <v>7450</v>
      </c>
      <c r="E47" s="78"/>
      <c r="F47" s="78"/>
    </row>
    <row r="48" spans="1:6" ht="14.25" customHeight="1">
      <c r="A48" s="104"/>
      <c r="B48" s="104"/>
      <c r="C48" s="10" t="s">
        <v>166</v>
      </c>
      <c r="D48" s="13">
        <v>1726436</v>
      </c>
      <c r="E48" s="13"/>
      <c r="F48" s="13"/>
    </row>
    <row r="49" spans="1:6" ht="14.25" customHeight="1">
      <c r="A49" s="104"/>
      <c r="B49" s="104"/>
      <c r="C49" s="10" t="s">
        <v>210</v>
      </c>
      <c r="D49" s="13">
        <v>78636</v>
      </c>
      <c r="E49" s="13"/>
      <c r="F49" s="13"/>
    </row>
    <row r="50" spans="1:6" ht="14.25" customHeight="1">
      <c r="A50" s="104"/>
      <c r="B50" s="104"/>
      <c r="C50" s="10" t="s">
        <v>211</v>
      </c>
      <c r="D50" s="13">
        <v>1296800</v>
      </c>
      <c r="E50" s="13"/>
      <c r="F50" s="13"/>
    </row>
    <row r="51" spans="1:6" ht="14.25" customHeight="1">
      <c r="A51" s="104"/>
      <c r="B51" s="104"/>
      <c r="C51" s="10" t="s">
        <v>212</v>
      </c>
      <c r="D51" s="13">
        <v>351000</v>
      </c>
      <c r="E51" s="13"/>
      <c r="F51" s="13"/>
    </row>
    <row r="52" spans="1:6" ht="14.25" customHeight="1">
      <c r="A52" s="104"/>
      <c r="B52" s="105"/>
      <c r="C52" s="8" t="s">
        <v>30</v>
      </c>
      <c r="D52" s="14">
        <v>1733886</v>
      </c>
      <c r="E52" s="14"/>
      <c r="F52" s="14"/>
    </row>
    <row r="53" spans="1:6" ht="14.25" customHeight="1">
      <c r="A53" s="104"/>
      <c r="B53" s="103" t="s">
        <v>167</v>
      </c>
      <c r="C53" s="7" t="s">
        <v>168</v>
      </c>
      <c r="D53" s="13">
        <v>211919</v>
      </c>
      <c r="E53" s="13"/>
      <c r="F53" s="13"/>
    </row>
    <row r="54" spans="1:6" ht="14.25" customHeight="1">
      <c r="A54" s="104"/>
      <c r="B54" s="105"/>
      <c r="C54" s="8" t="s">
        <v>31</v>
      </c>
      <c r="D54" s="14">
        <v>211919</v>
      </c>
      <c r="E54" s="14"/>
      <c r="F54" s="14"/>
    </row>
    <row r="55" spans="1:6" ht="14.25" customHeight="1">
      <c r="A55" s="105"/>
      <c r="B55" s="97" t="s">
        <v>32</v>
      </c>
      <c r="C55" s="97"/>
      <c r="D55" s="14">
        <f>D52-D54</f>
        <v>1521967</v>
      </c>
      <c r="E55" s="14"/>
      <c r="F55" s="14"/>
    </row>
    <row r="56" spans="1:6" ht="14.25" customHeight="1">
      <c r="A56" s="100" t="s">
        <v>27</v>
      </c>
      <c r="B56" s="101"/>
      <c r="C56" s="102"/>
      <c r="D56" s="14">
        <f>D46+D55</f>
        <v>9692096</v>
      </c>
      <c r="E56" s="14"/>
      <c r="F56" s="14"/>
    </row>
    <row r="57" spans="1:6" ht="14.25" customHeight="1">
      <c r="A57" s="103" t="s">
        <v>169</v>
      </c>
      <c r="B57" s="79" t="s">
        <v>170</v>
      </c>
      <c r="C57" s="8" t="s">
        <v>16</v>
      </c>
      <c r="D57" s="14">
        <v>0</v>
      </c>
      <c r="E57" s="14"/>
      <c r="F57" s="14"/>
    </row>
    <row r="58" spans="1:6" ht="14.25" customHeight="1">
      <c r="A58" s="104"/>
      <c r="B58" s="103" t="s">
        <v>14</v>
      </c>
      <c r="C58" s="10" t="s">
        <v>171</v>
      </c>
      <c r="D58" s="13">
        <v>33004</v>
      </c>
      <c r="E58" s="13"/>
      <c r="F58" s="13"/>
    </row>
    <row r="59" spans="1:6" ht="14.25" customHeight="1">
      <c r="A59" s="104"/>
      <c r="B59" s="104"/>
      <c r="C59" s="10" t="s">
        <v>214</v>
      </c>
      <c r="D59" s="13">
        <v>33004</v>
      </c>
      <c r="E59" s="13"/>
      <c r="F59" s="13"/>
    </row>
    <row r="60" spans="1:6" ht="14.25" customHeight="1">
      <c r="A60" s="104"/>
      <c r="B60" s="104"/>
      <c r="C60" s="10" t="s">
        <v>215</v>
      </c>
      <c r="D60" s="13">
        <v>203975</v>
      </c>
      <c r="E60" s="13"/>
      <c r="F60" s="13"/>
    </row>
    <row r="61" spans="1:6" ht="14.25" customHeight="1">
      <c r="A61" s="104"/>
      <c r="B61" s="105"/>
      <c r="C61" s="8" t="s">
        <v>17</v>
      </c>
      <c r="D61" s="14">
        <v>236979</v>
      </c>
      <c r="E61" s="14"/>
      <c r="F61" s="14"/>
    </row>
    <row r="62" spans="1:6" ht="14.25" customHeight="1">
      <c r="A62" s="105"/>
      <c r="B62" s="106" t="s">
        <v>33</v>
      </c>
      <c r="C62" s="107"/>
      <c r="D62" s="14">
        <f>D57-D61</f>
        <v>-236979</v>
      </c>
      <c r="E62" s="14"/>
      <c r="F62" s="14"/>
    </row>
    <row r="63" spans="1:6" ht="14.25" customHeight="1">
      <c r="A63" s="106" t="s">
        <v>60</v>
      </c>
      <c r="B63" s="117"/>
      <c r="C63" s="107"/>
      <c r="D63" s="14">
        <f>D56+D62</f>
        <v>9455117</v>
      </c>
      <c r="E63" s="14"/>
      <c r="F63" s="14"/>
    </row>
    <row r="64" spans="1:6" ht="14.25" customHeight="1">
      <c r="A64" s="103" t="s">
        <v>15</v>
      </c>
      <c r="B64" s="106" t="s">
        <v>61</v>
      </c>
      <c r="C64" s="107"/>
      <c r="D64" s="14">
        <v>78087944</v>
      </c>
      <c r="E64" s="14"/>
      <c r="F64" s="14"/>
    </row>
    <row r="65" spans="1:6" ht="14.25" customHeight="1">
      <c r="A65" s="104"/>
      <c r="B65" s="106" t="s">
        <v>62</v>
      </c>
      <c r="C65" s="107"/>
      <c r="D65" s="14">
        <f>D63+D64</f>
        <v>87543061</v>
      </c>
      <c r="E65" s="14"/>
      <c r="F65" s="14"/>
    </row>
    <row r="66" spans="1:6" ht="14.25" customHeight="1">
      <c r="A66" s="104"/>
      <c r="B66" s="106" t="s">
        <v>63</v>
      </c>
      <c r="C66" s="107"/>
      <c r="D66" s="14">
        <v>0</v>
      </c>
      <c r="E66" s="14"/>
      <c r="F66" s="14"/>
    </row>
    <row r="67" spans="1:6" ht="14.25" customHeight="1">
      <c r="A67" s="104"/>
      <c r="B67" s="106" t="s">
        <v>64</v>
      </c>
      <c r="C67" s="107"/>
      <c r="D67" s="14">
        <v>0</v>
      </c>
      <c r="E67" s="14"/>
      <c r="F67" s="14"/>
    </row>
    <row r="68" spans="1:6" ht="14.25" customHeight="1">
      <c r="A68" s="104"/>
      <c r="B68" s="106" t="s">
        <v>65</v>
      </c>
      <c r="C68" s="107"/>
      <c r="D68" s="14">
        <v>12500000</v>
      </c>
      <c r="E68" s="14"/>
      <c r="F68" s="14"/>
    </row>
    <row r="69" spans="1:6" ht="14.25" customHeight="1">
      <c r="A69" s="104"/>
      <c r="B69" s="106" t="s">
        <v>217</v>
      </c>
      <c r="C69" s="128"/>
      <c r="D69" s="78">
        <v>2000000</v>
      </c>
      <c r="E69" s="78"/>
      <c r="F69" s="14"/>
    </row>
    <row r="70" spans="1:6" ht="14.25" customHeight="1">
      <c r="A70" s="104"/>
      <c r="B70" s="106" t="s">
        <v>218</v>
      </c>
      <c r="C70" s="128"/>
      <c r="D70" s="78">
        <v>5000000</v>
      </c>
      <c r="E70" s="78"/>
      <c r="F70" s="14"/>
    </row>
    <row r="71" spans="1:6" ht="14.25" customHeight="1">
      <c r="A71" s="104"/>
      <c r="B71" s="106" t="s">
        <v>219</v>
      </c>
      <c r="C71" s="128"/>
      <c r="D71" s="78">
        <v>3000000</v>
      </c>
      <c r="E71" s="78"/>
      <c r="F71" s="14"/>
    </row>
    <row r="72" spans="1:6" ht="14.25" customHeight="1">
      <c r="A72" s="104"/>
      <c r="B72" s="106" t="s">
        <v>220</v>
      </c>
      <c r="C72" s="128"/>
      <c r="D72" s="78">
        <v>2500000</v>
      </c>
      <c r="E72" s="78"/>
      <c r="F72" s="14"/>
    </row>
    <row r="73" spans="1:6" ht="28.5" customHeight="1">
      <c r="A73" s="105"/>
      <c r="B73" s="129" t="s">
        <v>66</v>
      </c>
      <c r="C73" s="130"/>
      <c r="D73" s="14">
        <f>D65+D66+D67-D68</f>
        <v>75043061</v>
      </c>
      <c r="E73" s="14"/>
      <c r="F73" s="14"/>
    </row>
    <row r="74" spans="1:6" ht="14.25" customHeight="1">
      <c r="A74" s="163"/>
      <c r="B74" s="164"/>
      <c r="C74" s="164"/>
      <c r="D74" s="164"/>
      <c r="E74" s="164"/>
      <c r="F74" s="164"/>
    </row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</sheetData>
  <sheetProtection algorithmName="SHA-512" hashValue="k4IfRpyQMF+jDOTBqF5BRr1+TC5SdzWkmjfOpkqhMDAAgFUPa2QCdI2BDOZw9HK+ZJ+rbZp5PBSpqL9XSdfYPQ==" saltValue="DXkdecRf6KB5NoTxLHvq6w==" spinCount="100000" sheet="1" scenarios="1" selectLockedCells="1"/>
  <mergeCells count="29">
    <mergeCell ref="A74:F74"/>
    <mergeCell ref="B68:C68"/>
    <mergeCell ref="B71:C71"/>
    <mergeCell ref="B72:C72"/>
    <mergeCell ref="B73:C73"/>
    <mergeCell ref="B70:C70"/>
    <mergeCell ref="B69:C69"/>
    <mergeCell ref="A63:C63"/>
    <mergeCell ref="A64:A73"/>
    <mergeCell ref="B64:C64"/>
    <mergeCell ref="B65:C65"/>
    <mergeCell ref="B66:C66"/>
    <mergeCell ref="B67:C67"/>
    <mergeCell ref="A47:A55"/>
    <mergeCell ref="B47:B52"/>
    <mergeCell ref="B53:B54"/>
    <mergeCell ref="B55:C55"/>
    <mergeCell ref="A56:C56"/>
    <mergeCell ref="A57:A62"/>
    <mergeCell ref="B58:B61"/>
    <mergeCell ref="B62:C62"/>
    <mergeCell ref="D2:F2"/>
    <mergeCell ref="A3:F3"/>
    <mergeCell ref="A4:F4"/>
    <mergeCell ref="A6:C6"/>
    <mergeCell ref="A7:A46"/>
    <mergeCell ref="B7:B11"/>
    <mergeCell ref="B12:B45"/>
    <mergeCell ref="B46:C46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view="pageBreakPreview" zoomScaleNormal="100" zoomScaleSheetLayoutView="100" workbookViewId="0"/>
  </sheetViews>
  <sheetFormatPr defaultColWidth="9" defaultRowHeight="13.2"/>
  <cols>
    <col min="1" max="1" width="21.6640625" style="1" customWidth="1"/>
    <col min="2" max="4" width="8.6640625" style="1" customWidth="1"/>
    <col min="5" max="5" width="21.6640625" style="1" customWidth="1"/>
    <col min="6" max="8" width="8.6640625" style="1" customWidth="1"/>
    <col min="9" max="9" width="0.88671875" style="1" customWidth="1"/>
    <col min="10" max="16384" width="9" style="1"/>
  </cols>
  <sheetData>
    <row r="1" spans="1:8" ht="21.75" customHeight="1">
      <c r="A1" s="19"/>
      <c r="B1" s="19"/>
      <c r="C1" s="19"/>
      <c r="D1" s="19"/>
      <c r="E1" s="19"/>
      <c r="F1" s="19"/>
      <c r="G1" s="19"/>
      <c r="H1" s="19"/>
    </row>
    <row r="2" spans="1:8" ht="15" customHeight="1">
      <c r="A2" s="19"/>
      <c r="B2" s="19"/>
      <c r="C2" s="19"/>
      <c r="D2" s="19"/>
      <c r="E2" s="19"/>
      <c r="F2" s="19"/>
      <c r="G2" s="19"/>
      <c r="H2" s="90" t="s">
        <v>307</v>
      </c>
    </row>
    <row r="3" spans="1:8" ht="14.4">
      <c r="A3" s="58" t="s">
        <v>308</v>
      </c>
      <c r="B3" s="58"/>
      <c r="C3" s="58"/>
      <c r="D3" s="58"/>
      <c r="E3" s="58"/>
      <c r="F3" s="58"/>
      <c r="G3" s="58"/>
      <c r="H3" s="58"/>
    </row>
    <row r="4" spans="1:8">
      <c r="A4" s="155" t="s">
        <v>309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19"/>
      <c r="B5" s="19"/>
      <c r="C5" s="19"/>
      <c r="D5" s="19"/>
      <c r="E5" s="19"/>
      <c r="F5" s="19"/>
      <c r="G5" s="19"/>
      <c r="H5" s="76" t="s">
        <v>52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3" t="s">
        <v>7</v>
      </c>
      <c r="E7" s="6"/>
      <c r="F7" s="50" t="s">
        <v>5</v>
      </c>
      <c r="G7" s="51" t="s">
        <v>6</v>
      </c>
      <c r="H7" s="153" t="s">
        <v>7</v>
      </c>
    </row>
    <row r="8" spans="1:8" ht="14.25" customHeight="1">
      <c r="A8" s="55"/>
      <c r="B8" s="53" t="s">
        <v>8</v>
      </c>
      <c r="C8" s="53" t="s">
        <v>8</v>
      </c>
      <c r="D8" s="154"/>
      <c r="E8" s="48"/>
      <c r="F8" s="52" t="s">
        <v>8</v>
      </c>
      <c r="G8" s="53" t="s">
        <v>8</v>
      </c>
      <c r="H8" s="154"/>
    </row>
    <row r="9" spans="1:8" ht="14.25" customHeight="1">
      <c r="A9" s="56" t="s">
        <v>231</v>
      </c>
      <c r="B9" s="27">
        <v>42722620</v>
      </c>
      <c r="C9" s="27"/>
      <c r="D9" s="28"/>
      <c r="E9" s="49" t="s">
        <v>274</v>
      </c>
      <c r="F9" s="40">
        <v>18295994</v>
      </c>
      <c r="G9" s="27"/>
      <c r="H9" s="28"/>
    </row>
    <row r="10" spans="1:8" ht="14.25" customHeight="1">
      <c r="A10" s="59" t="s">
        <v>232</v>
      </c>
      <c r="B10" s="29">
        <v>29910100</v>
      </c>
      <c r="C10" s="29"/>
      <c r="D10" s="30"/>
      <c r="E10" s="62" t="s">
        <v>275</v>
      </c>
      <c r="F10" s="41">
        <v>7864392</v>
      </c>
      <c r="G10" s="29"/>
      <c r="H10" s="30"/>
    </row>
    <row r="11" spans="1:8" ht="14.25" customHeight="1">
      <c r="A11" s="60" t="s">
        <v>233</v>
      </c>
      <c r="B11" s="31">
        <v>197259</v>
      </c>
      <c r="C11" s="31"/>
      <c r="D11" s="32"/>
      <c r="E11" s="10" t="s">
        <v>276</v>
      </c>
      <c r="F11" s="38">
        <v>2500000</v>
      </c>
      <c r="G11" s="31"/>
      <c r="H11" s="32"/>
    </row>
    <row r="12" spans="1:8" ht="14.25" customHeight="1">
      <c r="A12" s="60" t="s">
        <v>234</v>
      </c>
      <c r="B12" s="31">
        <v>197259</v>
      </c>
      <c r="C12" s="31"/>
      <c r="D12" s="32"/>
      <c r="E12" s="10" t="s">
        <v>277</v>
      </c>
      <c r="F12" s="38">
        <v>2856000</v>
      </c>
      <c r="G12" s="31"/>
      <c r="H12" s="32"/>
    </row>
    <row r="13" spans="1:8" ht="14.25" customHeight="1">
      <c r="A13" s="60" t="s">
        <v>235</v>
      </c>
      <c r="B13" s="31">
        <v>23209121</v>
      </c>
      <c r="C13" s="31"/>
      <c r="D13" s="32"/>
      <c r="E13" s="10" t="s">
        <v>278</v>
      </c>
      <c r="F13" s="38">
        <v>0</v>
      </c>
      <c r="G13" s="31"/>
      <c r="H13" s="32"/>
    </row>
    <row r="14" spans="1:8" ht="14.25" customHeight="1">
      <c r="A14" s="60" t="s">
        <v>236</v>
      </c>
      <c r="B14" s="31">
        <v>573007</v>
      </c>
      <c r="C14" s="31"/>
      <c r="D14" s="32"/>
      <c r="E14" s="10" t="s">
        <v>279</v>
      </c>
      <c r="F14" s="38">
        <v>0</v>
      </c>
      <c r="G14" s="31"/>
      <c r="H14" s="32"/>
    </row>
    <row r="15" spans="1:8" ht="14.25" customHeight="1">
      <c r="A15" s="60" t="s">
        <v>237</v>
      </c>
      <c r="B15" s="31">
        <v>2757310</v>
      </c>
      <c r="C15" s="31"/>
      <c r="D15" s="32"/>
      <c r="E15" s="10" t="s">
        <v>280</v>
      </c>
      <c r="F15" s="38">
        <v>3459882</v>
      </c>
      <c r="G15" s="31"/>
      <c r="H15" s="32"/>
    </row>
    <row r="16" spans="1:8" ht="14.25" customHeight="1">
      <c r="A16" s="60" t="s">
        <v>238</v>
      </c>
      <c r="B16" s="31">
        <v>307283</v>
      </c>
      <c r="C16" s="31"/>
      <c r="D16" s="32"/>
      <c r="E16" s="10" t="s">
        <v>281</v>
      </c>
      <c r="F16" s="38">
        <v>3459882</v>
      </c>
      <c r="G16" s="31"/>
      <c r="H16" s="32"/>
    </row>
    <row r="17" spans="1:8" ht="14.25" customHeight="1">
      <c r="A17" s="60" t="s">
        <v>239</v>
      </c>
      <c r="B17" s="31">
        <v>16208921</v>
      </c>
      <c r="C17" s="31"/>
      <c r="D17" s="32"/>
      <c r="E17" s="10" t="s">
        <v>282</v>
      </c>
      <c r="F17" s="38">
        <v>1291391</v>
      </c>
      <c r="G17" s="31"/>
      <c r="H17" s="32"/>
    </row>
    <row r="18" spans="1:8" ht="14.25" customHeight="1">
      <c r="A18" s="60" t="s">
        <v>240</v>
      </c>
      <c r="B18" s="31">
        <v>3362600</v>
      </c>
      <c r="C18" s="31"/>
      <c r="D18" s="32"/>
      <c r="E18" s="10" t="s">
        <v>283</v>
      </c>
      <c r="F18" s="38">
        <v>2168491</v>
      </c>
      <c r="G18" s="31"/>
      <c r="H18" s="32"/>
    </row>
    <row r="19" spans="1:8" ht="14.25" customHeight="1">
      <c r="A19" s="60" t="s">
        <v>241</v>
      </c>
      <c r="B19" s="31">
        <v>6503720</v>
      </c>
      <c r="C19" s="31"/>
      <c r="D19" s="32"/>
      <c r="E19" s="10" t="s">
        <v>284</v>
      </c>
      <c r="F19" s="38">
        <v>0</v>
      </c>
      <c r="G19" s="31"/>
      <c r="H19" s="32"/>
    </row>
    <row r="20" spans="1:8" ht="14.25" customHeight="1">
      <c r="A20" s="60" t="s">
        <v>242</v>
      </c>
      <c r="B20" s="31">
        <v>500000</v>
      </c>
      <c r="C20" s="31"/>
      <c r="D20" s="32"/>
      <c r="E20" s="10" t="s">
        <v>285</v>
      </c>
      <c r="F20" s="38">
        <v>0</v>
      </c>
      <c r="G20" s="31"/>
      <c r="H20" s="32"/>
    </row>
    <row r="21" spans="1:8" ht="14.25" customHeight="1">
      <c r="A21" s="60" t="s">
        <v>243</v>
      </c>
      <c r="B21" s="31">
        <v>0</v>
      </c>
      <c r="C21" s="31"/>
      <c r="D21" s="32"/>
      <c r="E21" s="10" t="s">
        <v>286</v>
      </c>
      <c r="F21" s="38">
        <v>0</v>
      </c>
      <c r="G21" s="31"/>
      <c r="H21" s="32"/>
    </row>
    <row r="22" spans="1:8" ht="14.25" customHeight="1">
      <c r="A22" s="60" t="s">
        <v>244</v>
      </c>
      <c r="B22" s="31">
        <v>2003720</v>
      </c>
      <c r="C22" s="31"/>
      <c r="D22" s="32"/>
      <c r="E22" s="10" t="s">
        <v>287</v>
      </c>
      <c r="F22" s="38">
        <v>1615720</v>
      </c>
      <c r="G22" s="31"/>
      <c r="H22" s="32"/>
    </row>
    <row r="23" spans="1:8" ht="14.25" customHeight="1">
      <c r="A23" s="60" t="s">
        <v>245</v>
      </c>
      <c r="B23" s="31">
        <v>4000000</v>
      </c>
      <c r="C23" s="31"/>
      <c r="D23" s="32"/>
      <c r="E23" s="10" t="s">
        <v>288</v>
      </c>
      <c r="F23" s="38">
        <v>1615720</v>
      </c>
      <c r="G23" s="31"/>
      <c r="H23" s="32"/>
    </row>
    <row r="24" spans="1:8" ht="14.25" customHeight="1">
      <c r="A24" s="60" t="s">
        <v>246</v>
      </c>
      <c r="B24" s="31">
        <v>6021130</v>
      </c>
      <c r="C24" s="31"/>
      <c r="D24" s="32"/>
      <c r="E24" s="10"/>
      <c r="F24" s="38"/>
      <c r="G24" s="31"/>
      <c r="H24" s="32"/>
    </row>
    <row r="25" spans="1:8" ht="14.25" customHeight="1">
      <c r="A25" s="60" t="s">
        <v>247</v>
      </c>
      <c r="B25" s="31">
        <v>6646000</v>
      </c>
      <c r="C25" s="31"/>
      <c r="D25" s="32"/>
      <c r="E25" s="10"/>
      <c r="F25" s="38"/>
      <c r="G25" s="31"/>
      <c r="H25" s="32"/>
    </row>
    <row r="26" spans="1:8" ht="14.25" customHeight="1">
      <c r="A26" s="60" t="s">
        <v>248</v>
      </c>
      <c r="B26" s="31">
        <v>0</v>
      </c>
      <c r="C26" s="31"/>
      <c r="D26" s="32"/>
      <c r="E26" s="10"/>
      <c r="F26" s="38"/>
      <c r="G26" s="31"/>
      <c r="H26" s="32"/>
    </row>
    <row r="27" spans="1:8" ht="14.25" customHeight="1">
      <c r="A27" s="60" t="s">
        <v>249</v>
      </c>
      <c r="B27" s="31">
        <v>145390</v>
      </c>
      <c r="C27" s="31"/>
      <c r="D27" s="32"/>
      <c r="E27" s="10"/>
      <c r="F27" s="38"/>
      <c r="G27" s="31"/>
      <c r="H27" s="32"/>
    </row>
    <row r="28" spans="1:8" ht="14.25" customHeight="1">
      <c r="A28" s="60" t="s">
        <v>250</v>
      </c>
      <c r="B28" s="31">
        <v>145390</v>
      </c>
      <c r="C28" s="31"/>
      <c r="D28" s="32"/>
      <c r="E28" s="10"/>
      <c r="F28" s="38"/>
      <c r="G28" s="31"/>
      <c r="H28" s="32"/>
    </row>
    <row r="29" spans="1:8" ht="14.25" customHeight="1">
      <c r="A29" s="60" t="s">
        <v>251</v>
      </c>
      <c r="B29" s="31">
        <v>0</v>
      </c>
      <c r="C29" s="31"/>
      <c r="D29" s="32"/>
      <c r="E29" s="10"/>
      <c r="F29" s="38"/>
      <c r="G29" s="31"/>
      <c r="H29" s="32"/>
    </row>
    <row r="30" spans="1:8" ht="14.25" customHeight="1">
      <c r="A30" s="60" t="s">
        <v>252</v>
      </c>
      <c r="B30" s="31">
        <v>0</v>
      </c>
      <c r="C30" s="31"/>
      <c r="D30" s="32"/>
      <c r="E30" s="10"/>
      <c r="F30" s="38"/>
      <c r="G30" s="31"/>
      <c r="H30" s="32"/>
    </row>
    <row r="31" spans="1:8" ht="14.25" customHeight="1">
      <c r="A31" s="60" t="s">
        <v>253</v>
      </c>
      <c r="B31" s="31">
        <v>0</v>
      </c>
      <c r="C31" s="31"/>
      <c r="D31" s="32"/>
      <c r="E31" s="10"/>
      <c r="F31" s="38"/>
      <c r="G31" s="31"/>
      <c r="H31" s="32"/>
    </row>
    <row r="32" spans="1:8" ht="14.25" customHeight="1">
      <c r="A32" s="56" t="s">
        <v>45</v>
      </c>
      <c r="B32" s="27">
        <v>364920019</v>
      </c>
      <c r="C32" s="27"/>
      <c r="D32" s="30"/>
      <c r="E32" s="49" t="s">
        <v>289</v>
      </c>
      <c r="F32" s="40">
        <v>46410000</v>
      </c>
      <c r="G32" s="27"/>
      <c r="H32" s="30"/>
    </row>
    <row r="33" spans="1:8" ht="14.25" customHeight="1">
      <c r="A33" s="56" t="s">
        <v>254</v>
      </c>
      <c r="B33" s="27">
        <v>318731981</v>
      </c>
      <c r="C33" s="27"/>
      <c r="D33" s="30"/>
      <c r="E33" s="10" t="s">
        <v>290</v>
      </c>
      <c r="F33" s="38">
        <v>46410000</v>
      </c>
      <c r="G33" s="31"/>
      <c r="H33" s="30"/>
    </row>
    <row r="34" spans="1:8" ht="14.25" customHeight="1">
      <c r="A34" s="59" t="s">
        <v>255</v>
      </c>
      <c r="B34" s="29">
        <v>35025000</v>
      </c>
      <c r="C34" s="29"/>
      <c r="D34" s="30"/>
      <c r="E34" s="10" t="s">
        <v>291</v>
      </c>
      <c r="F34" s="38">
        <v>46410000</v>
      </c>
      <c r="G34" s="31"/>
      <c r="H34" s="32"/>
    </row>
    <row r="35" spans="1:8" ht="14.25" customHeight="1">
      <c r="A35" s="60" t="s">
        <v>256</v>
      </c>
      <c r="B35" s="31">
        <v>283706981</v>
      </c>
      <c r="C35" s="31"/>
      <c r="D35" s="32"/>
      <c r="E35" s="10" t="s">
        <v>292</v>
      </c>
      <c r="F35" s="38">
        <v>27495000</v>
      </c>
      <c r="G35" s="31"/>
      <c r="H35" s="32"/>
    </row>
    <row r="36" spans="1:8" ht="14.25" customHeight="1">
      <c r="A36" s="60" t="s">
        <v>257</v>
      </c>
      <c r="B36" s="31">
        <v>346002908</v>
      </c>
      <c r="C36" s="31"/>
      <c r="D36" s="32"/>
      <c r="E36" s="10" t="s">
        <v>293</v>
      </c>
      <c r="F36" s="38">
        <v>18915000</v>
      </c>
      <c r="G36" s="31"/>
      <c r="H36" s="32"/>
    </row>
    <row r="37" spans="1:8" ht="14.25" customHeight="1">
      <c r="A37" s="61" t="s">
        <v>258</v>
      </c>
      <c r="B37" s="31">
        <v>-62295927</v>
      </c>
      <c r="C37" s="31"/>
      <c r="D37" s="32"/>
      <c r="E37" s="10"/>
      <c r="F37" s="38"/>
      <c r="G37" s="31"/>
      <c r="H37" s="32"/>
    </row>
    <row r="38" spans="1:8" ht="14.25" customHeight="1">
      <c r="A38" s="56" t="s">
        <v>259</v>
      </c>
      <c r="B38" s="27">
        <v>46188038</v>
      </c>
      <c r="C38" s="27"/>
      <c r="D38" s="30"/>
      <c r="E38" s="10"/>
      <c r="F38" s="38"/>
      <c r="G38" s="31"/>
      <c r="H38" s="32"/>
    </row>
    <row r="39" spans="1:8" ht="14.25" customHeight="1">
      <c r="A39" s="59" t="s">
        <v>256</v>
      </c>
      <c r="B39" s="29">
        <v>1209030</v>
      </c>
      <c r="C39" s="29"/>
      <c r="D39" s="30"/>
      <c r="E39" s="10"/>
      <c r="F39" s="38"/>
      <c r="G39" s="31"/>
      <c r="H39" s="32"/>
    </row>
    <row r="40" spans="1:8" ht="14.25" customHeight="1">
      <c r="A40" s="60" t="s">
        <v>257</v>
      </c>
      <c r="B40" s="31">
        <v>2532403</v>
      </c>
      <c r="C40" s="31"/>
      <c r="D40" s="32"/>
      <c r="E40" s="10"/>
      <c r="F40" s="38"/>
      <c r="G40" s="31"/>
      <c r="H40" s="32"/>
    </row>
    <row r="41" spans="1:8" ht="14.25" customHeight="1">
      <c r="A41" s="60" t="s">
        <v>258</v>
      </c>
      <c r="B41" s="31">
        <v>-1323373</v>
      </c>
      <c r="C41" s="31"/>
      <c r="D41" s="32"/>
      <c r="E41" s="8" t="s">
        <v>0</v>
      </c>
      <c r="F41" s="42">
        <f>F9+F32</f>
        <v>64705994</v>
      </c>
      <c r="G41" s="33"/>
      <c r="H41" s="34"/>
    </row>
    <row r="42" spans="1:8" ht="14.25" customHeight="1">
      <c r="A42" s="60" t="s">
        <v>260</v>
      </c>
      <c r="B42" s="31">
        <v>10033070</v>
      </c>
      <c r="C42" s="31"/>
      <c r="D42" s="32"/>
      <c r="E42" s="43" t="s">
        <v>48</v>
      </c>
      <c r="F42" s="44"/>
      <c r="G42" s="45" t="s">
        <v>306</v>
      </c>
      <c r="H42" s="46" t="s">
        <v>306</v>
      </c>
    </row>
    <row r="43" spans="1:8" ht="14.25" customHeight="1">
      <c r="A43" s="60" t="s">
        <v>261</v>
      </c>
      <c r="B43" s="31">
        <v>12804114</v>
      </c>
      <c r="C43" s="31"/>
      <c r="D43" s="32"/>
      <c r="E43" s="47" t="s">
        <v>294</v>
      </c>
      <c r="F43" s="35">
        <v>31374916</v>
      </c>
      <c r="G43" s="36"/>
      <c r="H43" s="37"/>
    </row>
    <row r="44" spans="1:8" ht="14.25" customHeight="1">
      <c r="A44" s="60" t="s">
        <v>262</v>
      </c>
      <c r="B44" s="31">
        <v>-2771044</v>
      </c>
      <c r="C44" s="31"/>
      <c r="D44" s="32"/>
      <c r="E44" s="7" t="s">
        <v>295</v>
      </c>
      <c r="F44" s="38">
        <v>22359196</v>
      </c>
      <c r="G44" s="31"/>
      <c r="H44" s="32"/>
    </row>
    <row r="45" spans="1:8" ht="14.25" customHeight="1">
      <c r="A45" s="60" t="s">
        <v>263</v>
      </c>
      <c r="B45" s="31">
        <v>62536</v>
      </c>
      <c r="C45" s="31"/>
      <c r="D45" s="32"/>
      <c r="E45" s="7" t="s">
        <v>296</v>
      </c>
      <c r="F45" s="38">
        <v>6012000</v>
      </c>
      <c r="G45" s="31"/>
      <c r="H45" s="32"/>
    </row>
    <row r="46" spans="1:8" ht="14.25" customHeight="1">
      <c r="A46" s="60" t="s">
        <v>264</v>
      </c>
      <c r="B46" s="31">
        <v>3126675</v>
      </c>
      <c r="C46" s="31"/>
      <c r="D46" s="32"/>
      <c r="E46" s="7" t="s">
        <v>297</v>
      </c>
      <c r="F46" s="38">
        <v>3003720</v>
      </c>
      <c r="G46" s="31"/>
      <c r="H46" s="32"/>
    </row>
    <row r="47" spans="1:8" ht="14.25" customHeight="1">
      <c r="A47" s="60" t="s">
        <v>265</v>
      </c>
      <c r="B47" s="31">
        <v>-3064139</v>
      </c>
      <c r="C47" s="31"/>
      <c r="D47" s="32"/>
      <c r="E47" s="7" t="s">
        <v>298</v>
      </c>
      <c r="F47" s="38">
        <v>189421975</v>
      </c>
      <c r="G47" s="31"/>
      <c r="H47" s="32"/>
    </row>
    <row r="48" spans="1:8" ht="14.25" customHeight="1">
      <c r="A48" s="60" t="s">
        <v>266</v>
      </c>
      <c r="B48" s="31">
        <v>8083402</v>
      </c>
      <c r="C48" s="31"/>
      <c r="D48" s="32"/>
      <c r="E48" s="7" t="s">
        <v>299</v>
      </c>
      <c r="F48" s="38">
        <v>26800000</v>
      </c>
      <c r="G48" s="31"/>
      <c r="H48" s="32"/>
    </row>
    <row r="49" spans="1:8" ht="14.25" customHeight="1">
      <c r="A49" s="60" t="s">
        <v>267</v>
      </c>
      <c r="B49" s="31">
        <v>28678367</v>
      </c>
      <c r="C49" s="31"/>
      <c r="D49" s="32"/>
      <c r="E49" s="7" t="s">
        <v>300</v>
      </c>
      <c r="F49" s="38">
        <v>3000000</v>
      </c>
      <c r="G49" s="31"/>
      <c r="H49" s="32"/>
    </row>
    <row r="50" spans="1:8" ht="14.25" customHeight="1">
      <c r="A50" s="60" t="s">
        <v>268</v>
      </c>
      <c r="B50" s="31">
        <v>-20594965</v>
      </c>
      <c r="C50" s="31"/>
      <c r="D50" s="32"/>
      <c r="E50" s="7" t="s">
        <v>301</v>
      </c>
      <c r="F50" s="38">
        <v>5000000</v>
      </c>
      <c r="G50" s="31"/>
      <c r="H50" s="32"/>
    </row>
    <row r="51" spans="1:8" ht="14.25" customHeight="1">
      <c r="A51" s="60" t="s">
        <v>269</v>
      </c>
      <c r="B51" s="31">
        <v>3000000</v>
      </c>
      <c r="C51" s="31"/>
      <c r="D51" s="32"/>
      <c r="E51" s="7" t="s">
        <v>302</v>
      </c>
      <c r="F51" s="38">
        <v>3000000</v>
      </c>
      <c r="G51" s="31"/>
      <c r="H51" s="32"/>
    </row>
    <row r="52" spans="1:8" ht="14.25" customHeight="1">
      <c r="A52" s="60" t="s">
        <v>270</v>
      </c>
      <c r="B52" s="31">
        <v>2500000</v>
      </c>
      <c r="C52" s="31"/>
      <c r="D52" s="32"/>
      <c r="E52" s="7" t="s">
        <v>303</v>
      </c>
      <c r="F52" s="38">
        <v>15800000</v>
      </c>
      <c r="G52" s="31"/>
      <c r="H52" s="32"/>
    </row>
    <row r="53" spans="1:8" ht="14.25" customHeight="1">
      <c r="A53" s="60" t="s">
        <v>271</v>
      </c>
      <c r="B53" s="31">
        <v>3000000</v>
      </c>
      <c r="C53" s="31"/>
      <c r="D53" s="32"/>
      <c r="E53" s="7" t="s">
        <v>304</v>
      </c>
      <c r="F53" s="38">
        <v>95339754</v>
      </c>
      <c r="G53" s="31"/>
      <c r="H53" s="32"/>
    </row>
    <row r="54" spans="1:8" ht="14.25" customHeight="1">
      <c r="A54" s="60" t="s">
        <v>272</v>
      </c>
      <c r="B54" s="31">
        <v>15800000</v>
      </c>
      <c r="C54" s="31"/>
      <c r="D54" s="32"/>
      <c r="E54" s="7" t="s">
        <v>305</v>
      </c>
      <c r="F54" s="38">
        <v>11869211</v>
      </c>
      <c r="G54" s="31"/>
      <c r="H54" s="32"/>
    </row>
    <row r="55" spans="1:8" ht="14.25" customHeight="1">
      <c r="A55" s="60" t="s">
        <v>273</v>
      </c>
      <c r="B55" s="31">
        <v>2500000</v>
      </c>
      <c r="C55" s="31"/>
      <c r="D55" s="32"/>
      <c r="E55" s="7"/>
      <c r="F55" s="38"/>
      <c r="G55" s="31"/>
      <c r="H55" s="32"/>
    </row>
    <row r="56" spans="1:8" ht="14.25" customHeight="1">
      <c r="A56" s="60"/>
      <c r="B56" s="31"/>
      <c r="C56" s="31"/>
      <c r="D56" s="32"/>
      <c r="E56" s="8" t="s">
        <v>1</v>
      </c>
      <c r="F56" s="33">
        <f>F43+F47+F48+F53</f>
        <v>342936645</v>
      </c>
      <c r="G56" s="33"/>
      <c r="H56" s="34"/>
    </row>
    <row r="57" spans="1:8" ht="20.25" customHeight="1">
      <c r="A57" s="57" t="s">
        <v>51</v>
      </c>
      <c r="B57" s="33">
        <f>B9+B32</f>
        <v>407642639</v>
      </c>
      <c r="C57" s="33"/>
      <c r="D57" s="34"/>
      <c r="E57" s="8" t="s">
        <v>2</v>
      </c>
      <c r="F57" s="39">
        <f>F41+F56</f>
        <v>407642639</v>
      </c>
      <c r="G57" s="33"/>
      <c r="H57" s="24"/>
    </row>
    <row r="58" spans="1:8" ht="14.25" customHeight="1">
      <c r="A58" s="163"/>
      <c r="B58" s="164"/>
      <c r="C58" s="164"/>
      <c r="D58" s="164"/>
      <c r="E58" s="164"/>
      <c r="F58" s="164"/>
      <c r="G58" s="164"/>
      <c r="H58" s="164"/>
    </row>
    <row r="59" spans="1:8" ht="14.25" customHeight="1"/>
    <row r="60" spans="1:8" ht="14.25" customHeight="1"/>
    <row r="61" spans="1:8" ht="14.25" customHeight="1"/>
    <row r="62" spans="1:8" ht="14.25" customHeight="1"/>
    <row r="63" spans="1:8" ht="14.25" customHeight="1"/>
    <row r="64" spans="1: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</sheetData>
  <sheetProtection algorithmName="SHA-512" hashValue="4QyWUpWCZEk9lvB9kLBp36Hjh6kkorstshniRc83+r5NnSq5ZGFhf5pK/KohnAYIOCo8rajvDXhb8KQ3JyjE9w==" saltValue="wtQJNzkq7byHpnJwPbCgTA==" spinCount="100000" sheet="1" scenarios="1" selectLockedCells="1"/>
  <mergeCells count="4">
    <mergeCell ref="A4:H4"/>
    <mergeCell ref="D7:D8"/>
    <mergeCell ref="H7:H8"/>
    <mergeCell ref="A58:H58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view="pageBreakPreview" zoomScale="115" zoomScaleNormal="100" zoomScaleSheetLayoutView="115" workbookViewId="0"/>
  </sheetViews>
  <sheetFormatPr defaultColWidth="9" defaultRowHeight="13.2"/>
  <cols>
    <col min="1" max="1" width="30.21875" style="1" customWidth="1"/>
    <col min="2" max="5" width="11.6640625" style="1" customWidth="1"/>
    <col min="6" max="6" width="11.6640625" style="2" customWidth="1"/>
    <col min="7" max="7" width="11.6640625" style="1" customWidth="1"/>
    <col min="8" max="16384" width="9" style="1"/>
  </cols>
  <sheetData>
    <row r="1" spans="1:8" ht="21.75" customHeight="1">
      <c r="A1" s="19"/>
      <c r="B1" s="19"/>
      <c r="C1" s="19"/>
      <c r="D1" s="19"/>
      <c r="E1" s="19"/>
      <c r="F1" s="75"/>
      <c r="G1" s="19"/>
    </row>
    <row r="2" spans="1:8" ht="15" customHeight="1">
      <c r="A2" s="75"/>
      <c r="B2" s="90"/>
      <c r="C2" s="90"/>
      <c r="D2" s="90"/>
      <c r="E2" s="90"/>
      <c r="F2" s="89"/>
      <c r="G2" s="90" t="s">
        <v>315</v>
      </c>
    </row>
    <row r="3" spans="1:8" ht="14.4">
      <c r="A3" s="116" t="s">
        <v>316</v>
      </c>
      <c r="B3" s="116"/>
      <c r="C3" s="116"/>
      <c r="D3" s="116"/>
      <c r="E3" s="116"/>
      <c r="F3" s="116"/>
      <c r="G3" s="116"/>
    </row>
    <row r="4" spans="1:8">
      <c r="A4" s="25"/>
      <c r="B4" s="75"/>
      <c r="C4" s="75"/>
      <c r="D4" s="75"/>
      <c r="E4" s="75"/>
      <c r="F4" s="75"/>
      <c r="G4" s="75"/>
    </row>
    <row r="5" spans="1:8">
      <c r="A5" s="155" t="s">
        <v>309</v>
      </c>
      <c r="B5" s="155"/>
      <c r="C5" s="155"/>
      <c r="D5" s="155"/>
      <c r="E5" s="155"/>
      <c r="F5" s="155"/>
      <c r="G5" s="155"/>
      <c r="H5" s="5"/>
    </row>
    <row r="6" spans="1:8" ht="13.5" customHeight="1">
      <c r="A6" s="83"/>
      <c r="B6" s="83"/>
      <c r="C6" s="83"/>
      <c r="D6" s="83"/>
      <c r="E6" s="83"/>
      <c r="F6" s="83"/>
      <c r="G6" s="65" t="s">
        <v>52</v>
      </c>
    </row>
    <row r="7" spans="1:8">
      <c r="A7" s="119" t="s">
        <v>34</v>
      </c>
      <c r="B7" s="125" t="s">
        <v>139</v>
      </c>
      <c r="C7" s="125" t="s">
        <v>140</v>
      </c>
      <c r="D7" s="125" t="s">
        <v>141</v>
      </c>
      <c r="E7" s="125" t="s">
        <v>310</v>
      </c>
      <c r="F7" s="125" t="s">
        <v>143</v>
      </c>
      <c r="G7" s="125" t="s">
        <v>311</v>
      </c>
    </row>
    <row r="8" spans="1:8">
      <c r="A8" s="122"/>
      <c r="B8" s="126"/>
      <c r="C8" s="161"/>
      <c r="D8" s="126"/>
      <c r="E8" s="126"/>
      <c r="F8" s="126"/>
      <c r="G8" s="126"/>
    </row>
    <row r="9" spans="1:8" ht="14.25" customHeight="1">
      <c r="A9" s="70" t="s">
        <v>231</v>
      </c>
      <c r="B9" s="63">
        <v>2583227</v>
      </c>
      <c r="C9" s="63">
        <v>15440027</v>
      </c>
      <c r="D9" s="63">
        <v>24699366</v>
      </c>
      <c r="E9" s="63">
        <f t="shared" ref="E9:E45" si="0">SUM(B9:D9)</f>
        <v>42722620</v>
      </c>
      <c r="F9" s="63">
        <v>0</v>
      </c>
      <c r="G9" s="63">
        <f t="shared" ref="G9:G45" si="1">SUM(E9:F9)</f>
        <v>42722620</v>
      </c>
    </row>
    <row r="10" spans="1:8" ht="14.25" customHeight="1">
      <c r="A10" s="7" t="s">
        <v>232</v>
      </c>
      <c r="B10" s="13">
        <v>2583227</v>
      </c>
      <c r="C10" s="13">
        <v>7184737</v>
      </c>
      <c r="D10" s="13">
        <v>20142136</v>
      </c>
      <c r="E10" s="13">
        <f>SUM(B10:D10)</f>
        <v>29910100</v>
      </c>
      <c r="F10" s="13">
        <v>0</v>
      </c>
      <c r="G10" s="13">
        <f>SUM(E10:F10)</f>
        <v>29910100</v>
      </c>
    </row>
    <row r="11" spans="1:8" ht="14.25" customHeight="1">
      <c r="A11" s="7" t="s">
        <v>233</v>
      </c>
      <c r="B11" s="13">
        <v>6500</v>
      </c>
      <c r="C11" s="13">
        <v>120144</v>
      </c>
      <c r="D11" s="13">
        <v>70615</v>
      </c>
      <c r="E11" s="13">
        <f>SUM(B11:D11)</f>
        <v>197259</v>
      </c>
      <c r="F11" s="13">
        <v>0</v>
      </c>
      <c r="G11" s="13">
        <f>SUM(E11:F11)</f>
        <v>197259</v>
      </c>
    </row>
    <row r="12" spans="1:8" ht="14.25" customHeight="1">
      <c r="A12" s="7" t="s">
        <v>235</v>
      </c>
      <c r="B12" s="13">
        <v>573007</v>
      </c>
      <c r="C12" s="13">
        <v>3064593</v>
      </c>
      <c r="D12" s="13">
        <v>19571521</v>
      </c>
      <c r="E12" s="13">
        <f>SUM(B12:D12)</f>
        <v>23209121</v>
      </c>
      <c r="F12" s="13">
        <v>0</v>
      </c>
      <c r="G12" s="13">
        <f>SUM(E12:F12)</f>
        <v>23209121</v>
      </c>
    </row>
    <row r="13" spans="1:8" ht="14.25" customHeight="1">
      <c r="A13" s="7" t="s">
        <v>241</v>
      </c>
      <c r="B13" s="13">
        <v>2003720</v>
      </c>
      <c r="C13" s="13">
        <v>4000000</v>
      </c>
      <c r="D13" s="13">
        <v>500000</v>
      </c>
      <c r="E13" s="13">
        <f>SUM(B13:D13)</f>
        <v>6503720</v>
      </c>
      <c r="F13" s="13">
        <v>0</v>
      </c>
      <c r="G13" s="13">
        <f>SUM(E13:F13)</f>
        <v>6503720</v>
      </c>
    </row>
    <row r="14" spans="1:8" ht="14.25" customHeight="1">
      <c r="A14" s="7" t="s">
        <v>246</v>
      </c>
      <c r="B14" s="13">
        <v>0</v>
      </c>
      <c r="C14" s="13">
        <v>3771390</v>
      </c>
      <c r="D14" s="13">
        <v>2249740</v>
      </c>
      <c r="E14" s="13">
        <f>SUM(B14:D14)</f>
        <v>6021130</v>
      </c>
      <c r="F14" s="13">
        <v>0</v>
      </c>
      <c r="G14" s="13">
        <f>SUM(E14:F14)</f>
        <v>6021130</v>
      </c>
    </row>
    <row r="15" spans="1:8" ht="14.25" customHeight="1">
      <c r="A15" s="7" t="s">
        <v>247</v>
      </c>
      <c r="B15" s="13">
        <v>0</v>
      </c>
      <c r="C15" s="13">
        <v>4454000</v>
      </c>
      <c r="D15" s="13">
        <v>2192000</v>
      </c>
      <c r="E15" s="13">
        <f>SUM(B15:D15)</f>
        <v>6646000</v>
      </c>
      <c r="F15" s="13">
        <v>0</v>
      </c>
      <c r="G15" s="13">
        <f>SUM(E15:F15)</f>
        <v>6646000</v>
      </c>
    </row>
    <row r="16" spans="1:8" ht="14.25" customHeight="1">
      <c r="A16" s="7" t="s">
        <v>248</v>
      </c>
      <c r="B16" s="13">
        <v>0</v>
      </c>
      <c r="C16" s="13">
        <v>0</v>
      </c>
      <c r="D16" s="13">
        <v>0</v>
      </c>
      <c r="E16" s="13">
        <f>SUM(B16:D16)</f>
        <v>0</v>
      </c>
      <c r="F16" s="13">
        <v>0</v>
      </c>
      <c r="G16" s="13">
        <f>SUM(E16:F16)</f>
        <v>0</v>
      </c>
    </row>
    <row r="17" spans="1:7" ht="14.25" customHeight="1">
      <c r="A17" s="7" t="s">
        <v>249</v>
      </c>
      <c r="B17" s="13">
        <v>0</v>
      </c>
      <c r="C17" s="13">
        <v>29900</v>
      </c>
      <c r="D17" s="13">
        <v>115490</v>
      </c>
      <c r="E17" s="13">
        <f>SUM(B17:D17)</f>
        <v>145390</v>
      </c>
      <c r="F17" s="13">
        <v>0</v>
      </c>
      <c r="G17" s="13">
        <f>SUM(E17:F17)</f>
        <v>145390</v>
      </c>
    </row>
    <row r="18" spans="1:7" ht="14.25" customHeight="1">
      <c r="A18" s="7" t="s">
        <v>250</v>
      </c>
      <c r="B18" s="13">
        <v>0</v>
      </c>
      <c r="C18" s="13">
        <v>29900</v>
      </c>
      <c r="D18" s="13">
        <v>115490</v>
      </c>
      <c r="E18" s="13">
        <f>SUM(B18:D18)</f>
        <v>145390</v>
      </c>
      <c r="F18" s="13">
        <v>0</v>
      </c>
      <c r="G18" s="13">
        <f>SUM(E18:F18)</f>
        <v>145390</v>
      </c>
    </row>
    <row r="19" spans="1:7" ht="14.25" customHeight="1">
      <c r="A19" s="7" t="s">
        <v>251</v>
      </c>
      <c r="B19" s="13">
        <v>0</v>
      </c>
      <c r="C19" s="13">
        <v>0</v>
      </c>
      <c r="D19" s="13">
        <v>0</v>
      </c>
      <c r="E19" s="13">
        <f>SUM(B19:D19)</f>
        <v>0</v>
      </c>
      <c r="F19" s="13">
        <v>0</v>
      </c>
      <c r="G19" s="13">
        <f>SUM(E19:F19)</f>
        <v>0</v>
      </c>
    </row>
    <row r="20" spans="1:7" ht="14.25" customHeight="1">
      <c r="A20" s="10" t="s">
        <v>252</v>
      </c>
      <c r="B20" s="13">
        <v>0</v>
      </c>
      <c r="C20" s="13">
        <v>0</v>
      </c>
      <c r="D20" s="13">
        <v>0</v>
      </c>
      <c r="E20" s="13">
        <f t="shared" si="0"/>
        <v>0</v>
      </c>
      <c r="F20" s="13">
        <v>0</v>
      </c>
      <c r="G20" s="13">
        <f t="shared" si="1"/>
        <v>0</v>
      </c>
    </row>
    <row r="21" spans="1:7" ht="14.25" customHeight="1">
      <c r="A21" s="69" t="s">
        <v>253</v>
      </c>
      <c r="B21" s="13">
        <v>0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f t="shared" si="1"/>
        <v>0</v>
      </c>
    </row>
    <row r="22" spans="1:7" ht="14.25" customHeight="1">
      <c r="A22" s="66" t="s">
        <v>45</v>
      </c>
      <c r="B22" s="64">
        <v>0</v>
      </c>
      <c r="C22" s="64">
        <v>74760587</v>
      </c>
      <c r="D22" s="64">
        <v>290159432</v>
      </c>
      <c r="E22" s="64">
        <f t="shared" si="0"/>
        <v>364920019</v>
      </c>
      <c r="F22" s="64">
        <v>0</v>
      </c>
      <c r="G22" s="64">
        <f t="shared" si="1"/>
        <v>364920019</v>
      </c>
    </row>
    <row r="23" spans="1:7" ht="14.25" customHeight="1">
      <c r="A23" s="66" t="s">
        <v>46</v>
      </c>
      <c r="B23" s="64">
        <v>0</v>
      </c>
      <c r="C23" s="64">
        <v>60226267</v>
      </c>
      <c r="D23" s="64">
        <v>258505714</v>
      </c>
      <c r="E23" s="64">
        <f t="shared" si="0"/>
        <v>318731981</v>
      </c>
      <c r="F23" s="64">
        <v>0</v>
      </c>
      <c r="G23" s="64">
        <f t="shared" si="1"/>
        <v>318731981</v>
      </c>
    </row>
    <row r="24" spans="1:7" ht="14.25" customHeight="1">
      <c r="A24" s="72" t="s">
        <v>255</v>
      </c>
      <c r="B24" s="13">
        <v>0</v>
      </c>
      <c r="C24" s="13">
        <v>20025000</v>
      </c>
      <c r="D24" s="13">
        <v>15000000</v>
      </c>
      <c r="E24" s="13">
        <f>SUM(B24:D24)</f>
        <v>35025000</v>
      </c>
      <c r="F24" s="13">
        <v>0</v>
      </c>
      <c r="G24" s="13">
        <f>SUM(E24:F24)</f>
        <v>35025000</v>
      </c>
    </row>
    <row r="25" spans="1:7" ht="14.25" customHeight="1">
      <c r="A25" s="72" t="s">
        <v>256</v>
      </c>
      <c r="B25" s="13">
        <v>0</v>
      </c>
      <c r="C25" s="13">
        <v>40201267</v>
      </c>
      <c r="D25" s="13">
        <v>243505714</v>
      </c>
      <c r="E25" s="13">
        <f>SUM(B25:D25)</f>
        <v>283706981</v>
      </c>
      <c r="F25" s="13">
        <v>0</v>
      </c>
      <c r="G25" s="13">
        <f>SUM(E25:F25)</f>
        <v>283706981</v>
      </c>
    </row>
    <row r="26" spans="1:7" ht="14.25" customHeight="1">
      <c r="A26" s="72" t="s">
        <v>257</v>
      </c>
      <c r="B26" s="13">
        <v>0</v>
      </c>
      <c r="C26" s="13">
        <v>85918170</v>
      </c>
      <c r="D26" s="13">
        <v>260084738</v>
      </c>
      <c r="E26" s="13">
        <f t="shared" si="0"/>
        <v>346002908</v>
      </c>
      <c r="F26" s="13">
        <v>0</v>
      </c>
      <c r="G26" s="13">
        <f t="shared" si="1"/>
        <v>346002908</v>
      </c>
    </row>
    <row r="27" spans="1:7" ht="14.25" customHeight="1">
      <c r="A27" s="72" t="s">
        <v>258</v>
      </c>
      <c r="B27" s="13">
        <v>0</v>
      </c>
      <c r="C27" s="13">
        <v>-45716903</v>
      </c>
      <c r="D27" s="13">
        <v>-16579024</v>
      </c>
      <c r="E27" s="13">
        <f t="shared" si="0"/>
        <v>-62295927</v>
      </c>
      <c r="F27" s="13">
        <v>0</v>
      </c>
      <c r="G27" s="13">
        <f t="shared" si="1"/>
        <v>-62295927</v>
      </c>
    </row>
    <row r="28" spans="1:7" ht="14.25" customHeight="1">
      <c r="A28" s="66" t="s">
        <v>47</v>
      </c>
      <c r="B28" s="64">
        <v>0</v>
      </c>
      <c r="C28" s="64">
        <v>14534320</v>
      </c>
      <c r="D28" s="64">
        <v>31653718</v>
      </c>
      <c r="E28" s="64">
        <f t="shared" si="0"/>
        <v>46188038</v>
      </c>
      <c r="F28" s="64">
        <v>0</v>
      </c>
      <c r="G28" s="64">
        <f t="shared" si="1"/>
        <v>46188038</v>
      </c>
    </row>
    <row r="29" spans="1:7" ht="14.25" customHeight="1">
      <c r="A29" s="72" t="s">
        <v>256</v>
      </c>
      <c r="B29" s="13">
        <v>0</v>
      </c>
      <c r="C29" s="13">
        <v>1209030</v>
      </c>
      <c r="D29" s="13">
        <v>0</v>
      </c>
      <c r="E29" s="13">
        <f>SUM(B29:D29)</f>
        <v>1209030</v>
      </c>
      <c r="F29" s="13">
        <v>0</v>
      </c>
      <c r="G29" s="13">
        <f>SUM(E29:F29)</f>
        <v>1209030</v>
      </c>
    </row>
    <row r="30" spans="1:7" ht="14.25" customHeight="1">
      <c r="A30" s="72" t="s">
        <v>257</v>
      </c>
      <c r="B30" s="13">
        <v>0</v>
      </c>
      <c r="C30" s="13">
        <v>2532403</v>
      </c>
      <c r="D30" s="13">
        <v>0</v>
      </c>
      <c r="E30" s="13">
        <f>SUM(B30:D30)</f>
        <v>2532403</v>
      </c>
      <c r="F30" s="13">
        <v>0</v>
      </c>
      <c r="G30" s="13">
        <f>SUM(E30:F30)</f>
        <v>2532403</v>
      </c>
    </row>
    <row r="31" spans="1:7" ht="14.25" customHeight="1">
      <c r="A31" s="72" t="s">
        <v>258</v>
      </c>
      <c r="B31" s="13">
        <v>0</v>
      </c>
      <c r="C31" s="13">
        <v>-1323373</v>
      </c>
      <c r="D31" s="13">
        <v>0</v>
      </c>
      <c r="E31" s="13">
        <f>SUM(B31:D31)</f>
        <v>-1323373</v>
      </c>
      <c r="F31" s="13">
        <v>0</v>
      </c>
      <c r="G31" s="13">
        <f>SUM(E31:F31)</f>
        <v>-1323373</v>
      </c>
    </row>
    <row r="32" spans="1:7" ht="14.25" customHeight="1">
      <c r="A32" s="72" t="s">
        <v>260</v>
      </c>
      <c r="B32" s="13">
        <v>0</v>
      </c>
      <c r="C32" s="13">
        <v>1281069</v>
      </c>
      <c r="D32" s="13">
        <v>8752001</v>
      </c>
      <c r="E32" s="13">
        <f>SUM(B32:D32)</f>
        <v>10033070</v>
      </c>
      <c r="F32" s="13">
        <v>0</v>
      </c>
      <c r="G32" s="13">
        <f>SUM(E32:F32)</f>
        <v>10033070</v>
      </c>
    </row>
    <row r="33" spans="1:7" ht="14.25" customHeight="1">
      <c r="A33" s="72" t="s">
        <v>261</v>
      </c>
      <c r="B33" s="13">
        <v>0</v>
      </c>
      <c r="C33" s="13">
        <v>3351560</v>
      </c>
      <c r="D33" s="13">
        <v>9452554</v>
      </c>
      <c r="E33" s="13">
        <f>SUM(B33:D33)</f>
        <v>12804114</v>
      </c>
      <c r="F33" s="13">
        <v>0</v>
      </c>
      <c r="G33" s="13">
        <f>SUM(E33:F33)</f>
        <v>12804114</v>
      </c>
    </row>
    <row r="34" spans="1:7" ht="14.25" customHeight="1">
      <c r="A34" s="72" t="s">
        <v>262</v>
      </c>
      <c r="B34" s="13">
        <v>0</v>
      </c>
      <c r="C34" s="13">
        <v>-2070491</v>
      </c>
      <c r="D34" s="13">
        <v>-700553</v>
      </c>
      <c r="E34" s="13">
        <f>SUM(B34:D34)</f>
        <v>-2771044</v>
      </c>
      <c r="F34" s="13">
        <v>0</v>
      </c>
      <c r="G34" s="13">
        <f>SUM(E34:F34)</f>
        <v>-2771044</v>
      </c>
    </row>
    <row r="35" spans="1:7" ht="14.25" customHeight="1">
      <c r="A35" s="72" t="s">
        <v>263</v>
      </c>
      <c r="B35" s="13">
        <v>0</v>
      </c>
      <c r="C35" s="13">
        <v>62536</v>
      </c>
      <c r="D35" s="13">
        <v>0</v>
      </c>
      <c r="E35" s="13">
        <f>SUM(B35:D35)</f>
        <v>62536</v>
      </c>
      <c r="F35" s="13">
        <v>0</v>
      </c>
      <c r="G35" s="13">
        <f>SUM(E35:F35)</f>
        <v>62536</v>
      </c>
    </row>
    <row r="36" spans="1:7" ht="14.25" customHeight="1">
      <c r="A36" s="72" t="s">
        <v>264</v>
      </c>
      <c r="B36" s="13">
        <v>0</v>
      </c>
      <c r="C36" s="13">
        <v>3126675</v>
      </c>
      <c r="D36" s="13">
        <v>0</v>
      </c>
      <c r="E36" s="13">
        <f>SUM(B36:D36)</f>
        <v>3126675</v>
      </c>
      <c r="F36" s="13">
        <v>0</v>
      </c>
      <c r="G36" s="13">
        <f>SUM(E36:F36)</f>
        <v>3126675</v>
      </c>
    </row>
    <row r="37" spans="1:7" ht="14.25" customHeight="1">
      <c r="A37" s="72" t="s">
        <v>265</v>
      </c>
      <c r="B37" s="13">
        <v>0</v>
      </c>
      <c r="C37" s="13">
        <v>-3064139</v>
      </c>
      <c r="D37" s="13">
        <v>0</v>
      </c>
      <c r="E37" s="13">
        <f>SUM(B37:D37)</f>
        <v>-3064139</v>
      </c>
      <c r="F37" s="13">
        <v>0</v>
      </c>
      <c r="G37" s="13">
        <f>SUM(E37:F37)</f>
        <v>-3064139</v>
      </c>
    </row>
    <row r="38" spans="1:7" ht="14.25" customHeight="1">
      <c r="A38" s="72" t="s">
        <v>266</v>
      </c>
      <c r="B38" s="13">
        <v>0</v>
      </c>
      <c r="C38" s="13">
        <v>2981685</v>
      </c>
      <c r="D38" s="13">
        <v>5101717</v>
      </c>
      <c r="E38" s="13">
        <f>SUM(B38:D38)</f>
        <v>8083402</v>
      </c>
      <c r="F38" s="13">
        <v>0</v>
      </c>
      <c r="G38" s="13">
        <f>SUM(E38:F38)</f>
        <v>8083402</v>
      </c>
    </row>
    <row r="39" spans="1:7" ht="14.25" customHeight="1">
      <c r="A39" s="72" t="s">
        <v>267</v>
      </c>
      <c r="B39" s="13">
        <v>0</v>
      </c>
      <c r="C39" s="13">
        <v>20225059</v>
      </c>
      <c r="D39" s="13">
        <v>8453308</v>
      </c>
      <c r="E39" s="13">
        <f>SUM(B39:D39)</f>
        <v>28678367</v>
      </c>
      <c r="F39" s="13">
        <v>0</v>
      </c>
      <c r="G39" s="13">
        <f>SUM(E39:F39)</f>
        <v>28678367</v>
      </c>
    </row>
    <row r="40" spans="1:7" ht="14.25" customHeight="1">
      <c r="A40" s="72" t="s">
        <v>268</v>
      </c>
      <c r="B40" s="13">
        <v>0</v>
      </c>
      <c r="C40" s="13">
        <v>-17243374</v>
      </c>
      <c r="D40" s="13">
        <v>-3351591</v>
      </c>
      <c r="E40" s="13">
        <f>SUM(B40:D40)</f>
        <v>-20594965</v>
      </c>
      <c r="F40" s="13">
        <v>0</v>
      </c>
      <c r="G40" s="13">
        <f>SUM(E40:F40)</f>
        <v>-20594965</v>
      </c>
    </row>
    <row r="41" spans="1:7" ht="14.25" customHeight="1">
      <c r="A41" s="72" t="s">
        <v>269</v>
      </c>
      <c r="B41" s="13">
        <v>0</v>
      </c>
      <c r="C41" s="13">
        <v>0</v>
      </c>
      <c r="D41" s="13">
        <v>3000000</v>
      </c>
      <c r="E41" s="13">
        <f>SUM(B41:D41)</f>
        <v>3000000</v>
      </c>
      <c r="F41" s="13">
        <v>0</v>
      </c>
      <c r="G41" s="13">
        <f>SUM(E41:F41)</f>
        <v>3000000</v>
      </c>
    </row>
    <row r="42" spans="1:7" ht="14.25" customHeight="1">
      <c r="A42" s="72" t="s">
        <v>270</v>
      </c>
      <c r="B42" s="13">
        <v>0</v>
      </c>
      <c r="C42" s="13">
        <v>0</v>
      </c>
      <c r="D42" s="13">
        <v>2500000</v>
      </c>
      <c r="E42" s="13">
        <f>SUM(B42:D42)</f>
        <v>2500000</v>
      </c>
      <c r="F42" s="13">
        <v>0</v>
      </c>
      <c r="G42" s="13">
        <f>SUM(E42:F42)</f>
        <v>2500000</v>
      </c>
    </row>
    <row r="43" spans="1:7" ht="14.25" customHeight="1">
      <c r="A43" s="72" t="s">
        <v>271</v>
      </c>
      <c r="B43" s="13">
        <v>0</v>
      </c>
      <c r="C43" s="13">
        <v>0</v>
      </c>
      <c r="D43" s="13">
        <v>3000000</v>
      </c>
      <c r="E43" s="13">
        <f>SUM(B43:D43)</f>
        <v>3000000</v>
      </c>
      <c r="F43" s="13">
        <v>0</v>
      </c>
      <c r="G43" s="13">
        <f>SUM(E43:F43)</f>
        <v>3000000</v>
      </c>
    </row>
    <row r="44" spans="1:7" ht="14.25" customHeight="1">
      <c r="A44" s="69" t="s">
        <v>272</v>
      </c>
      <c r="B44" s="13">
        <v>0</v>
      </c>
      <c r="C44" s="13">
        <v>9000000</v>
      </c>
      <c r="D44" s="13">
        <v>6800000</v>
      </c>
      <c r="E44" s="13">
        <f t="shared" si="0"/>
        <v>15800000</v>
      </c>
      <c r="F44" s="13">
        <v>0</v>
      </c>
      <c r="G44" s="13">
        <f t="shared" si="1"/>
        <v>15800000</v>
      </c>
    </row>
    <row r="45" spans="1:7" ht="14.25" customHeight="1">
      <c r="A45" s="74" t="s">
        <v>273</v>
      </c>
      <c r="B45" s="68">
        <v>0</v>
      </c>
      <c r="C45" s="68">
        <v>0</v>
      </c>
      <c r="D45" s="68">
        <v>2500000</v>
      </c>
      <c r="E45" s="68">
        <f t="shared" si="0"/>
        <v>2500000</v>
      </c>
      <c r="F45" s="68">
        <v>0</v>
      </c>
      <c r="G45" s="68">
        <f t="shared" si="1"/>
        <v>2500000</v>
      </c>
    </row>
    <row r="46" spans="1:7" ht="14.25" customHeight="1">
      <c r="A46" s="77" t="s">
        <v>51</v>
      </c>
      <c r="B46" s="14">
        <f>B9+B22</f>
        <v>2583227</v>
      </c>
      <c r="C46" s="14">
        <f>C9+C22</f>
        <v>90200614</v>
      </c>
      <c r="D46" s="14">
        <f>D9+D22</f>
        <v>314858798</v>
      </c>
      <c r="E46" s="14">
        <f>E9+E22</f>
        <v>407642639</v>
      </c>
      <c r="F46" s="14">
        <f>F9+F22</f>
        <v>0</v>
      </c>
      <c r="G46" s="14">
        <f>G9+G22</f>
        <v>407642639</v>
      </c>
    </row>
    <row r="47" spans="1:7" ht="14.25" customHeight="1">
      <c r="A47" s="71" t="s">
        <v>312</v>
      </c>
      <c r="B47" s="63">
        <v>0</v>
      </c>
      <c r="C47" s="63">
        <v>6328641</v>
      </c>
      <c r="D47" s="63">
        <v>11967353</v>
      </c>
      <c r="E47" s="63">
        <f t="shared" ref="E47:E62" si="2">SUM(B47:D47)</f>
        <v>18295994</v>
      </c>
      <c r="F47" s="63">
        <v>0</v>
      </c>
      <c r="G47" s="63">
        <f t="shared" ref="G47:G62" si="3">SUM(E47:F47)</f>
        <v>18295994</v>
      </c>
    </row>
    <row r="48" spans="1:7" ht="14.25" customHeight="1">
      <c r="A48" s="72" t="s">
        <v>275</v>
      </c>
      <c r="B48" s="13">
        <v>0</v>
      </c>
      <c r="C48" s="13">
        <v>3321562</v>
      </c>
      <c r="D48" s="13">
        <v>4542830</v>
      </c>
      <c r="E48" s="13">
        <f>SUM(B48:D48)</f>
        <v>7864392</v>
      </c>
      <c r="F48" s="13">
        <v>0</v>
      </c>
      <c r="G48" s="13">
        <f>SUM(E48:F48)</f>
        <v>7864392</v>
      </c>
    </row>
    <row r="49" spans="1:7" ht="14.25" customHeight="1">
      <c r="A49" s="72" t="s">
        <v>276</v>
      </c>
      <c r="B49" s="13">
        <v>0</v>
      </c>
      <c r="C49" s="13">
        <v>0</v>
      </c>
      <c r="D49" s="13">
        <v>2500000</v>
      </c>
      <c r="E49" s="13">
        <f>SUM(B49:D49)</f>
        <v>2500000</v>
      </c>
      <c r="F49" s="13">
        <v>0</v>
      </c>
      <c r="G49" s="13">
        <f>SUM(E49:F49)</f>
        <v>2500000</v>
      </c>
    </row>
    <row r="50" spans="1:7" ht="14.25" customHeight="1">
      <c r="A50" s="72" t="s">
        <v>277</v>
      </c>
      <c r="B50" s="13">
        <v>0</v>
      </c>
      <c r="C50" s="13">
        <v>0</v>
      </c>
      <c r="D50" s="13">
        <v>2856000</v>
      </c>
      <c r="E50" s="13">
        <f>SUM(B50:D50)</f>
        <v>2856000</v>
      </c>
      <c r="F50" s="13">
        <v>0</v>
      </c>
      <c r="G50" s="13">
        <f>SUM(E50:F50)</f>
        <v>2856000</v>
      </c>
    </row>
    <row r="51" spans="1:7" ht="14.25" customHeight="1">
      <c r="A51" s="72" t="s">
        <v>278</v>
      </c>
      <c r="B51" s="13">
        <v>0</v>
      </c>
      <c r="C51" s="13">
        <v>0</v>
      </c>
      <c r="D51" s="13">
        <v>0</v>
      </c>
      <c r="E51" s="13">
        <f>SUM(B51:D51)</f>
        <v>0</v>
      </c>
      <c r="F51" s="13">
        <v>0</v>
      </c>
      <c r="G51" s="13">
        <f>SUM(E51:F51)</f>
        <v>0</v>
      </c>
    </row>
    <row r="52" spans="1:7" ht="14.25" customHeight="1">
      <c r="A52" s="72" t="s">
        <v>279</v>
      </c>
      <c r="B52" s="13">
        <v>0</v>
      </c>
      <c r="C52" s="13">
        <v>0</v>
      </c>
      <c r="D52" s="13">
        <v>0</v>
      </c>
      <c r="E52" s="13">
        <f>SUM(B52:D52)</f>
        <v>0</v>
      </c>
      <c r="F52" s="13">
        <v>0</v>
      </c>
      <c r="G52" s="13">
        <f>SUM(E52:F52)</f>
        <v>0</v>
      </c>
    </row>
    <row r="53" spans="1:7" ht="14.25" customHeight="1">
      <c r="A53" s="72" t="s">
        <v>280</v>
      </c>
      <c r="B53" s="13">
        <v>0</v>
      </c>
      <c r="C53" s="13">
        <v>2074527</v>
      </c>
      <c r="D53" s="13">
        <v>1385355</v>
      </c>
      <c r="E53" s="13">
        <f>SUM(B53:D53)</f>
        <v>3459882</v>
      </c>
      <c r="F53" s="13">
        <v>0</v>
      </c>
      <c r="G53" s="13">
        <f>SUM(E53:F53)</f>
        <v>3459882</v>
      </c>
    </row>
    <row r="54" spans="1:7" ht="14.25" customHeight="1">
      <c r="A54" s="72" t="s">
        <v>281</v>
      </c>
      <c r="B54" s="13">
        <v>0</v>
      </c>
      <c r="C54" s="13">
        <v>2074527</v>
      </c>
      <c r="D54" s="13">
        <v>1385355</v>
      </c>
      <c r="E54" s="13">
        <f>SUM(B54:D54)</f>
        <v>3459882</v>
      </c>
      <c r="F54" s="13">
        <v>0</v>
      </c>
      <c r="G54" s="13">
        <f>SUM(E54:F54)</f>
        <v>3459882</v>
      </c>
    </row>
    <row r="55" spans="1:7" ht="14.25" customHeight="1">
      <c r="A55" s="72" t="s">
        <v>284</v>
      </c>
      <c r="B55" s="13">
        <v>0</v>
      </c>
      <c r="C55" s="13">
        <v>0</v>
      </c>
      <c r="D55" s="13">
        <v>0</v>
      </c>
      <c r="E55" s="13">
        <f>SUM(B55:D55)</f>
        <v>0</v>
      </c>
      <c r="F55" s="13">
        <v>0</v>
      </c>
      <c r="G55" s="13">
        <f>SUM(E55:F55)</f>
        <v>0</v>
      </c>
    </row>
    <row r="56" spans="1:7" ht="14.25" customHeight="1">
      <c r="A56" s="72" t="s">
        <v>285</v>
      </c>
      <c r="B56" s="13">
        <v>0</v>
      </c>
      <c r="C56" s="13">
        <v>0</v>
      </c>
      <c r="D56" s="13">
        <v>0</v>
      </c>
      <c r="E56" s="13">
        <f>SUM(B56:D56)</f>
        <v>0</v>
      </c>
      <c r="F56" s="13">
        <v>0</v>
      </c>
      <c r="G56" s="13">
        <f>SUM(E56:F56)</f>
        <v>0</v>
      </c>
    </row>
    <row r="57" spans="1:7" ht="14.25" customHeight="1">
      <c r="A57" s="72" t="s">
        <v>286</v>
      </c>
      <c r="B57" s="13">
        <v>0</v>
      </c>
      <c r="C57" s="13">
        <v>0</v>
      </c>
      <c r="D57" s="13">
        <v>0</v>
      </c>
      <c r="E57" s="13">
        <f>SUM(B57:D57)</f>
        <v>0</v>
      </c>
      <c r="F57" s="13">
        <v>0</v>
      </c>
      <c r="G57" s="13">
        <f>SUM(E57:F57)</f>
        <v>0</v>
      </c>
    </row>
    <row r="58" spans="1:7" ht="14.25" customHeight="1">
      <c r="A58" s="10" t="s">
        <v>287</v>
      </c>
      <c r="B58" s="13">
        <v>0</v>
      </c>
      <c r="C58" s="13">
        <v>932552</v>
      </c>
      <c r="D58" s="13">
        <v>683168</v>
      </c>
      <c r="E58" s="13">
        <f t="shared" si="2"/>
        <v>1615720</v>
      </c>
      <c r="F58" s="13">
        <v>0</v>
      </c>
      <c r="G58" s="13">
        <f t="shared" si="3"/>
        <v>1615720</v>
      </c>
    </row>
    <row r="59" spans="1:7" ht="14.25" customHeight="1">
      <c r="A59" s="10" t="s">
        <v>288</v>
      </c>
      <c r="B59" s="13">
        <v>0</v>
      </c>
      <c r="C59" s="13">
        <v>932552</v>
      </c>
      <c r="D59" s="13">
        <v>683168</v>
      </c>
      <c r="E59" s="13">
        <f t="shared" si="2"/>
        <v>1615720</v>
      </c>
      <c r="F59" s="13">
        <v>0</v>
      </c>
      <c r="G59" s="13">
        <f t="shared" si="3"/>
        <v>1615720</v>
      </c>
    </row>
    <row r="60" spans="1:7" ht="14.25" customHeight="1">
      <c r="A60" s="66" t="s">
        <v>289</v>
      </c>
      <c r="B60" s="64">
        <v>0</v>
      </c>
      <c r="C60" s="64">
        <v>0</v>
      </c>
      <c r="D60" s="64">
        <v>46410000</v>
      </c>
      <c r="E60" s="64">
        <f t="shared" si="2"/>
        <v>46410000</v>
      </c>
      <c r="F60" s="64">
        <v>0</v>
      </c>
      <c r="G60" s="64">
        <f t="shared" si="3"/>
        <v>46410000</v>
      </c>
    </row>
    <row r="61" spans="1:7" ht="14.25" customHeight="1">
      <c r="A61" s="10" t="s">
        <v>290</v>
      </c>
      <c r="B61" s="13">
        <v>0</v>
      </c>
      <c r="C61" s="13">
        <v>0</v>
      </c>
      <c r="D61" s="13">
        <v>46410000</v>
      </c>
      <c r="E61" s="13">
        <f t="shared" si="2"/>
        <v>46410000</v>
      </c>
      <c r="F61" s="13">
        <v>0</v>
      </c>
      <c r="G61" s="13">
        <f t="shared" si="3"/>
        <v>46410000</v>
      </c>
    </row>
    <row r="62" spans="1:7" ht="14.25" customHeight="1">
      <c r="A62" s="26" t="s">
        <v>291</v>
      </c>
      <c r="B62" s="68">
        <v>0</v>
      </c>
      <c r="C62" s="68">
        <v>0</v>
      </c>
      <c r="D62" s="68">
        <v>46410000</v>
      </c>
      <c r="E62" s="68">
        <f t="shared" si="2"/>
        <v>46410000</v>
      </c>
      <c r="F62" s="68">
        <v>0</v>
      </c>
      <c r="G62" s="68">
        <f t="shared" si="3"/>
        <v>46410000</v>
      </c>
    </row>
    <row r="63" spans="1:7" ht="14.25" customHeight="1">
      <c r="A63" s="77" t="s">
        <v>0</v>
      </c>
      <c r="B63" s="14">
        <f>B47+B60</f>
        <v>0</v>
      </c>
      <c r="C63" s="14">
        <f>C47+C60</f>
        <v>6328641</v>
      </c>
      <c r="D63" s="14">
        <f>D47+D60</f>
        <v>58377353</v>
      </c>
      <c r="E63" s="14">
        <f>E47+E60</f>
        <v>64705994</v>
      </c>
      <c r="F63" s="14">
        <f>F47+F60</f>
        <v>0</v>
      </c>
      <c r="G63" s="14">
        <f>G47+G60</f>
        <v>64705994</v>
      </c>
    </row>
    <row r="64" spans="1:7" ht="14.25" customHeight="1">
      <c r="A64" s="6" t="s">
        <v>49</v>
      </c>
      <c r="B64" s="78">
        <v>0</v>
      </c>
      <c r="C64" s="78">
        <v>31374916</v>
      </c>
      <c r="D64" s="78">
        <v>0</v>
      </c>
      <c r="E64" s="78">
        <f t="shared" ref="E64:E75" si="4">SUM(B64:D64)</f>
        <v>31374916</v>
      </c>
      <c r="F64" s="78">
        <v>0</v>
      </c>
      <c r="G64" s="78">
        <f t="shared" ref="G64:G75" si="5">SUM(E64:F64)</f>
        <v>31374916</v>
      </c>
    </row>
    <row r="65" spans="1:7" ht="14.25" customHeight="1">
      <c r="A65" s="7" t="s">
        <v>295</v>
      </c>
      <c r="B65" s="13">
        <v>0</v>
      </c>
      <c r="C65" s="13">
        <v>22359196</v>
      </c>
      <c r="D65" s="13">
        <v>0</v>
      </c>
      <c r="E65" s="13">
        <f>SUM(B65:D65)</f>
        <v>22359196</v>
      </c>
      <c r="F65" s="13">
        <v>0</v>
      </c>
      <c r="G65" s="13">
        <f>SUM(E65:F65)</f>
        <v>22359196</v>
      </c>
    </row>
    <row r="66" spans="1:7" ht="14.25" customHeight="1">
      <c r="A66" s="7" t="s">
        <v>296</v>
      </c>
      <c r="B66" s="13">
        <v>0</v>
      </c>
      <c r="C66" s="13">
        <v>6012000</v>
      </c>
      <c r="D66" s="13">
        <v>0</v>
      </c>
      <c r="E66" s="13">
        <f t="shared" si="4"/>
        <v>6012000</v>
      </c>
      <c r="F66" s="13">
        <v>0</v>
      </c>
      <c r="G66" s="13">
        <f t="shared" si="5"/>
        <v>6012000</v>
      </c>
    </row>
    <row r="67" spans="1:7" ht="14.25" customHeight="1">
      <c r="A67" s="7" t="s">
        <v>297</v>
      </c>
      <c r="B67" s="13">
        <v>0</v>
      </c>
      <c r="C67" s="13">
        <v>3003720</v>
      </c>
      <c r="D67" s="13">
        <v>0</v>
      </c>
      <c r="E67" s="13">
        <f t="shared" si="4"/>
        <v>3003720</v>
      </c>
      <c r="F67" s="13">
        <v>0</v>
      </c>
      <c r="G67" s="13">
        <f t="shared" si="5"/>
        <v>3003720</v>
      </c>
    </row>
    <row r="68" spans="1:7" ht="14.25" customHeight="1">
      <c r="A68" s="7" t="s">
        <v>313</v>
      </c>
      <c r="B68" s="13">
        <v>0</v>
      </c>
      <c r="C68" s="13">
        <v>25783591</v>
      </c>
      <c r="D68" s="13">
        <v>163638384</v>
      </c>
      <c r="E68" s="13">
        <f t="shared" si="4"/>
        <v>189421975</v>
      </c>
      <c r="F68" s="13">
        <v>0</v>
      </c>
      <c r="G68" s="13">
        <f t="shared" si="5"/>
        <v>189421975</v>
      </c>
    </row>
    <row r="69" spans="1:7" ht="14.25" customHeight="1">
      <c r="A69" s="7" t="s">
        <v>314</v>
      </c>
      <c r="B69" s="13">
        <v>0</v>
      </c>
      <c r="C69" s="13">
        <v>9000000</v>
      </c>
      <c r="D69" s="13">
        <v>17800000</v>
      </c>
      <c r="E69" s="13">
        <f t="shared" si="4"/>
        <v>26800000</v>
      </c>
      <c r="F69" s="13">
        <v>0</v>
      </c>
      <c r="G69" s="13">
        <f t="shared" si="5"/>
        <v>26800000</v>
      </c>
    </row>
    <row r="70" spans="1:7" ht="14.25" customHeight="1">
      <c r="A70" s="7" t="s">
        <v>300</v>
      </c>
      <c r="B70" s="13">
        <v>0</v>
      </c>
      <c r="C70" s="13">
        <v>0</v>
      </c>
      <c r="D70" s="13">
        <v>3000000</v>
      </c>
      <c r="E70" s="13">
        <f>SUM(B70:D70)</f>
        <v>3000000</v>
      </c>
      <c r="F70" s="13">
        <v>0</v>
      </c>
      <c r="G70" s="13">
        <f>SUM(E70:F70)</f>
        <v>3000000</v>
      </c>
    </row>
    <row r="71" spans="1:7" ht="14.25" customHeight="1">
      <c r="A71" s="7" t="s">
        <v>301</v>
      </c>
      <c r="B71" s="13">
        <v>0</v>
      </c>
      <c r="C71" s="13">
        <v>0</v>
      </c>
      <c r="D71" s="13">
        <v>5000000</v>
      </c>
      <c r="E71" s="13">
        <f>SUM(B71:D71)</f>
        <v>5000000</v>
      </c>
      <c r="F71" s="13">
        <v>0</v>
      </c>
      <c r="G71" s="13">
        <f>SUM(E71:F71)</f>
        <v>5000000</v>
      </c>
    </row>
    <row r="72" spans="1:7" ht="14.25" customHeight="1">
      <c r="A72" s="7" t="s">
        <v>302</v>
      </c>
      <c r="B72" s="13">
        <v>0</v>
      </c>
      <c r="C72" s="13">
        <v>0</v>
      </c>
      <c r="D72" s="13">
        <v>3000000</v>
      </c>
      <c r="E72" s="13">
        <f t="shared" si="4"/>
        <v>3000000</v>
      </c>
      <c r="F72" s="13">
        <v>0</v>
      </c>
      <c r="G72" s="13">
        <f t="shared" si="5"/>
        <v>3000000</v>
      </c>
    </row>
    <row r="73" spans="1:7" ht="14.25" customHeight="1">
      <c r="A73" s="10" t="s">
        <v>303</v>
      </c>
      <c r="B73" s="13">
        <v>0</v>
      </c>
      <c r="C73" s="13">
        <v>9000000</v>
      </c>
      <c r="D73" s="13">
        <v>6800000</v>
      </c>
      <c r="E73" s="13">
        <f t="shared" si="4"/>
        <v>15800000</v>
      </c>
      <c r="F73" s="13">
        <v>0</v>
      </c>
      <c r="G73" s="13">
        <f t="shared" si="5"/>
        <v>15800000</v>
      </c>
    </row>
    <row r="74" spans="1:7" ht="14.25" customHeight="1">
      <c r="A74" s="7" t="s">
        <v>304</v>
      </c>
      <c r="B74" s="13">
        <v>2583227</v>
      </c>
      <c r="C74" s="13">
        <v>17713466</v>
      </c>
      <c r="D74" s="13">
        <v>75043061</v>
      </c>
      <c r="E74" s="13">
        <f t="shared" si="4"/>
        <v>95339754</v>
      </c>
      <c r="F74" s="13">
        <v>0</v>
      </c>
      <c r="G74" s="13">
        <f t="shared" si="5"/>
        <v>95339754</v>
      </c>
    </row>
    <row r="75" spans="1:7" ht="14.25" customHeight="1">
      <c r="A75" s="9" t="s">
        <v>305</v>
      </c>
      <c r="B75" s="68">
        <v>7400</v>
      </c>
      <c r="C75" s="68">
        <v>2406694</v>
      </c>
      <c r="D75" s="68">
        <v>9455117</v>
      </c>
      <c r="E75" s="68">
        <f t="shared" si="4"/>
        <v>11869211</v>
      </c>
      <c r="F75" s="68">
        <v>0</v>
      </c>
      <c r="G75" s="68">
        <f t="shared" si="5"/>
        <v>11869211</v>
      </c>
    </row>
    <row r="76" spans="1:7" ht="14.25" customHeight="1">
      <c r="A76" s="67" t="s">
        <v>1</v>
      </c>
      <c r="B76" s="14">
        <f>B64+B68+B69+B74</f>
        <v>2583227</v>
      </c>
      <c r="C76" s="14">
        <f>C64+C68+C69+C74</f>
        <v>83871973</v>
      </c>
      <c r="D76" s="14">
        <f>D64+D68+D69+D74</f>
        <v>256481445</v>
      </c>
      <c r="E76" s="14">
        <f>E64+E68+E69+E74</f>
        <v>342936645</v>
      </c>
      <c r="F76" s="14">
        <f>F64+F68+F69+F74</f>
        <v>0</v>
      </c>
      <c r="G76" s="14">
        <f>G64+G68+G69+G74</f>
        <v>342936645</v>
      </c>
    </row>
    <row r="77" spans="1:7" ht="14.25" customHeight="1">
      <c r="A77" s="77" t="s">
        <v>2</v>
      </c>
      <c r="B77" s="14">
        <f>B63+B76</f>
        <v>2583227</v>
      </c>
      <c r="C77" s="14">
        <f>C63+C76</f>
        <v>90200614</v>
      </c>
      <c r="D77" s="14">
        <f>D63+D76</f>
        <v>314858798</v>
      </c>
      <c r="E77" s="14">
        <f>E63+E76</f>
        <v>407642639</v>
      </c>
      <c r="F77" s="14">
        <f>F63+F76</f>
        <v>0</v>
      </c>
      <c r="G77" s="14">
        <f>G63+G76</f>
        <v>407642639</v>
      </c>
    </row>
    <row r="78" spans="1:7" ht="14.25" customHeight="1">
      <c r="A78" s="163"/>
      <c r="B78" s="164"/>
      <c r="C78" s="164"/>
      <c r="D78" s="164"/>
      <c r="E78" s="164"/>
      <c r="F78" s="164"/>
      <c r="G78" s="164"/>
    </row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</sheetData>
  <sheetProtection algorithmName="SHA-512" hashValue="2T0y8BgtxOZCOV/KwWKdegA0eUfCokPezsU5AP7Bpuat6qWbnfgEmjPBItVYQ4TMVN7k07KYtHiooHAUqRqVhQ==" saltValue="CXBYsWPyT8IWmEc7r7CdWw==" spinCount="100000" sheet="1" scenarios="1" selectLockedCells="1"/>
  <mergeCells count="10">
    <mergeCell ref="A78:G78"/>
    <mergeCell ref="A3:G3"/>
    <mergeCell ref="A5:G5"/>
    <mergeCell ref="A7:A8"/>
    <mergeCell ref="B7:B8"/>
    <mergeCell ref="D7:D8"/>
    <mergeCell ref="E7:E8"/>
    <mergeCell ref="F7:F8"/>
    <mergeCell ref="G7:G8"/>
    <mergeCell ref="C7:C8"/>
  </mergeCells>
  <phoneticPr fontId="2"/>
  <pageMargins left="0" right="0" top="0.39370078740157483" bottom="0.39370078740157483" header="0" footer="0"/>
  <pageSetup paperSize="9" firstPageNumber="23" orientation="portrait" useFirstPageNumber="1" horizontalDpi="300" verticalDpi="300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view="pageBreakPreview" zoomScaleNormal="100" zoomScaleSheetLayoutView="100" workbookViewId="0"/>
  </sheetViews>
  <sheetFormatPr defaultColWidth="9" defaultRowHeight="13.2"/>
  <cols>
    <col min="1" max="1" width="21.6640625" style="1" customWidth="1"/>
    <col min="2" max="4" width="8.6640625" style="1" customWidth="1"/>
    <col min="5" max="5" width="21.6640625" style="1" customWidth="1"/>
    <col min="6" max="8" width="8.6640625" style="1" customWidth="1"/>
    <col min="9" max="9" width="0.88671875" style="1" customWidth="1"/>
    <col min="10" max="16384" width="9" style="1"/>
  </cols>
  <sheetData>
    <row r="1" spans="1:8" ht="21.75" customHeight="1">
      <c r="A1" s="19"/>
      <c r="B1" s="19"/>
      <c r="C1" s="19"/>
      <c r="D1" s="19"/>
      <c r="E1" s="19"/>
      <c r="F1" s="19"/>
      <c r="G1" s="19"/>
      <c r="H1" s="19"/>
    </row>
    <row r="2" spans="1:8" ht="15" customHeight="1">
      <c r="A2" s="19"/>
      <c r="B2" s="19"/>
      <c r="C2" s="19"/>
      <c r="D2" s="19"/>
      <c r="E2" s="19"/>
      <c r="F2" s="19"/>
      <c r="G2" s="19"/>
      <c r="H2" s="90" t="s">
        <v>326</v>
      </c>
    </row>
    <row r="3" spans="1:8" ht="14.4">
      <c r="A3" s="58" t="s">
        <v>327</v>
      </c>
      <c r="B3" s="58"/>
      <c r="C3" s="58"/>
      <c r="D3" s="58"/>
      <c r="E3" s="58"/>
      <c r="F3" s="58"/>
      <c r="G3" s="58"/>
      <c r="H3" s="58"/>
    </row>
    <row r="4" spans="1:8">
      <c r="A4" s="155" t="s">
        <v>328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19"/>
      <c r="B5" s="19"/>
      <c r="C5" s="19"/>
      <c r="D5" s="19"/>
      <c r="E5" s="19"/>
      <c r="F5" s="19"/>
      <c r="G5" s="19"/>
      <c r="H5" s="76" t="s">
        <v>52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3" t="s">
        <v>7</v>
      </c>
      <c r="E7" s="6"/>
      <c r="F7" s="50" t="s">
        <v>5</v>
      </c>
      <c r="G7" s="51" t="s">
        <v>6</v>
      </c>
      <c r="H7" s="153" t="s">
        <v>7</v>
      </c>
    </row>
    <row r="8" spans="1:8" ht="14.25" customHeight="1">
      <c r="A8" s="55"/>
      <c r="B8" s="53" t="s">
        <v>8</v>
      </c>
      <c r="C8" s="53" t="s">
        <v>8</v>
      </c>
      <c r="D8" s="154"/>
      <c r="E8" s="48"/>
      <c r="F8" s="52" t="s">
        <v>8</v>
      </c>
      <c r="G8" s="53" t="s">
        <v>8</v>
      </c>
      <c r="H8" s="154"/>
    </row>
    <row r="9" spans="1:8" ht="14.25" customHeight="1">
      <c r="A9" s="56" t="s">
        <v>317</v>
      </c>
      <c r="B9" s="27">
        <v>2583227</v>
      </c>
      <c r="C9" s="27"/>
      <c r="D9" s="28"/>
      <c r="E9" s="49" t="s">
        <v>321</v>
      </c>
      <c r="F9" s="40">
        <v>0</v>
      </c>
      <c r="G9" s="27"/>
      <c r="H9" s="28"/>
    </row>
    <row r="10" spans="1:8" ht="14.25" customHeight="1">
      <c r="A10" s="59" t="s">
        <v>232</v>
      </c>
      <c r="B10" s="29">
        <v>2583227</v>
      </c>
      <c r="C10" s="29"/>
      <c r="D10" s="30"/>
      <c r="E10" s="62" t="s">
        <v>279</v>
      </c>
      <c r="F10" s="41">
        <v>0</v>
      </c>
      <c r="G10" s="29"/>
      <c r="H10" s="30"/>
    </row>
    <row r="11" spans="1:8" ht="14.25" customHeight="1">
      <c r="A11" s="60" t="s">
        <v>233</v>
      </c>
      <c r="B11" s="31">
        <v>6500</v>
      </c>
      <c r="C11" s="31"/>
      <c r="D11" s="32"/>
      <c r="E11" s="10"/>
      <c r="F11" s="38"/>
      <c r="G11" s="31"/>
      <c r="H11" s="32"/>
    </row>
    <row r="12" spans="1:8" ht="14.25" customHeight="1">
      <c r="A12" s="60" t="s">
        <v>235</v>
      </c>
      <c r="B12" s="31">
        <v>573007</v>
      </c>
      <c r="C12" s="31"/>
      <c r="D12" s="32"/>
      <c r="E12" s="10"/>
      <c r="F12" s="38"/>
      <c r="G12" s="31"/>
      <c r="H12" s="32"/>
    </row>
    <row r="13" spans="1:8" ht="14.25" customHeight="1">
      <c r="A13" s="60" t="s">
        <v>241</v>
      </c>
      <c r="B13" s="31">
        <v>2003720</v>
      </c>
      <c r="C13" s="31"/>
      <c r="D13" s="32"/>
      <c r="E13" s="10"/>
      <c r="F13" s="38"/>
      <c r="G13" s="31"/>
      <c r="H13" s="32"/>
    </row>
    <row r="14" spans="1:8" ht="14.25" customHeight="1">
      <c r="A14" s="56" t="s">
        <v>318</v>
      </c>
      <c r="B14" s="27">
        <v>0</v>
      </c>
      <c r="C14" s="27"/>
      <c r="D14" s="30"/>
      <c r="E14" s="49" t="s">
        <v>322</v>
      </c>
      <c r="F14" s="40">
        <v>0</v>
      </c>
      <c r="G14" s="27"/>
      <c r="H14" s="30"/>
    </row>
    <row r="15" spans="1:8" ht="14.25" customHeight="1">
      <c r="A15" s="56" t="s">
        <v>319</v>
      </c>
      <c r="B15" s="27">
        <v>0</v>
      </c>
      <c r="C15" s="27"/>
      <c r="D15" s="30"/>
      <c r="E15" s="10"/>
      <c r="F15" s="38"/>
      <c r="G15" s="31"/>
      <c r="H15" s="30"/>
    </row>
    <row r="16" spans="1:8" ht="14.25" customHeight="1">
      <c r="A16" s="59"/>
      <c r="B16" s="29"/>
      <c r="C16" s="29"/>
      <c r="D16" s="30"/>
      <c r="E16" s="10"/>
      <c r="F16" s="38"/>
      <c r="G16" s="31"/>
      <c r="H16" s="32"/>
    </row>
    <row r="17" spans="1:8" ht="14.25" customHeight="1">
      <c r="A17" s="61"/>
      <c r="B17" s="31"/>
      <c r="C17" s="31"/>
      <c r="D17" s="32"/>
      <c r="E17" s="10"/>
      <c r="F17" s="38"/>
      <c r="G17" s="31"/>
      <c r="H17" s="32"/>
    </row>
    <row r="18" spans="1:8" ht="14.25" customHeight="1">
      <c r="A18" s="56" t="s">
        <v>320</v>
      </c>
      <c r="B18" s="27">
        <v>0</v>
      </c>
      <c r="C18" s="27"/>
      <c r="D18" s="30"/>
      <c r="E18" s="10"/>
      <c r="F18" s="38"/>
      <c r="G18" s="31"/>
      <c r="H18" s="32"/>
    </row>
    <row r="19" spans="1:8" ht="14.25" customHeight="1">
      <c r="A19" s="59"/>
      <c r="B19" s="29"/>
      <c r="C19" s="29"/>
      <c r="D19" s="30"/>
      <c r="E19" s="10"/>
      <c r="F19" s="38"/>
      <c r="G19" s="31"/>
      <c r="H19" s="32"/>
    </row>
    <row r="20" spans="1:8" ht="14.25" customHeight="1">
      <c r="A20" s="60"/>
      <c r="B20" s="31"/>
      <c r="C20" s="31"/>
      <c r="D20" s="32"/>
      <c r="E20" s="10"/>
      <c r="F20" s="38"/>
      <c r="G20" s="31"/>
      <c r="H20" s="32"/>
    </row>
    <row r="21" spans="1:8" ht="14.25" customHeight="1">
      <c r="A21" s="60"/>
      <c r="B21" s="31"/>
      <c r="C21" s="31"/>
      <c r="D21" s="32"/>
      <c r="E21" s="8" t="s">
        <v>0</v>
      </c>
      <c r="F21" s="42">
        <f>F9+F14</f>
        <v>0</v>
      </c>
      <c r="G21" s="33"/>
      <c r="H21" s="34"/>
    </row>
    <row r="22" spans="1:8" ht="14.25" customHeight="1">
      <c r="A22" s="60"/>
      <c r="B22" s="31"/>
      <c r="C22" s="31"/>
      <c r="D22" s="32"/>
      <c r="E22" s="43" t="s">
        <v>48</v>
      </c>
      <c r="F22" s="44"/>
      <c r="G22" s="45" t="s">
        <v>306</v>
      </c>
      <c r="H22" s="46" t="s">
        <v>306</v>
      </c>
    </row>
    <row r="23" spans="1:8" ht="14.25" customHeight="1">
      <c r="A23" s="60"/>
      <c r="B23" s="31"/>
      <c r="C23" s="31"/>
      <c r="D23" s="32"/>
      <c r="E23" s="47" t="s">
        <v>323</v>
      </c>
      <c r="F23" s="35">
        <v>0</v>
      </c>
      <c r="G23" s="36"/>
      <c r="H23" s="37"/>
    </row>
    <row r="24" spans="1:8" ht="14.25" customHeight="1">
      <c r="A24" s="60"/>
      <c r="B24" s="31"/>
      <c r="C24" s="31"/>
      <c r="D24" s="32"/>
      <c r="E24" s="7" t="s">
        <v>50</v>
      </c>
      <c r="F24" s="38">
        <v>0</v>
      </c>
      <c r="G24" s="31"/>
      <c r="H24" s="32"/>
    </row>
    <row r="25" spans="1:8" ht="14.25" customHeight="1">
      <c r="A25" s="60"/>
      <c r="B25" s="31"/>
      <c r="C25" s="31"/>
      <c r="D25" s="32"/>
      <c r="E25" s="7" t="s">
        <v>324</v>
      </c>
      <c r="F25" s="38">
        <v>0</v>
      </c>
      <c r="G25" s="31"/>
      <c r="H25" s="32"/>
    </row>
    <row r="26" spans="1:8" ht="14.25" customHeight="1">
      <c r="A26" s="60"/>
      <c r="B26" s="31"/>
      <c r="C26" s="31"/>
      <c r="D26" s="32"/>
      <c r="E26" s="7" t="s">
        <v>325</v>
      </c>
      <c r="F26" s="38">
        <v>2583227</v>
      </c>
      <c r="G26" s="31"/>
      <c r="H26" s="32"/>
    </row>
    <row r="27" spans="1:8" ht="14.25" customHeight="1">
      <c r="A27" s="60"/>
      <c r="B27" s="31"/>
      <c r="C27" s="31"/>
      <c r="D27" s="32"/>
      <c r="E27" s="7" t="s">
        <v>305</v>
      </c>
      <c r="F27" s="38">
        <v>7400</v>
      </c>
      <c r="G27" s="31"/>
      <c r="H27" s="32"/>
    </row>
    <row r="28" spans="1:8" ht="14.25" customHeight="1">
      <c r="A28" s="60"/>
      <c r="B28" s="31"/>
      <c r="C28" s="31"/>
      <c r="D28" s="32"/>
      <c r="E28" s="7"/>
      <c r="F28" s="38"/>
      <c r="G28" s="31"/>
      <c r="H28" s="32"/>
    </row>
    <row r="29" spans="1:8" ht="14.25" customHeight="1">
      <c r="A29" s="60"/>
      <c r="B29" s="31"/>
      <c r="C29" s="31"/>
      <c r="D29" s="32"/>
      <c r="E29" s="8" t="s">
        <v>1</v>
      </c>
      <c r="F29" s="33">
        <f>F23+F24+F25+F26</f>
        <v>2583227</v>
      </c>
      <c r="G29" s="33"/>
      <c r="H29" s="34"/>
    </row>
    <row r="30" spans="1:8" ht="20.25" customHeight="1">
      <c r="A30" s="57" t="s">
        <v>51</v>
      </c>
      <c r="B30" s="33">
        <f>B9+B14</f>
        <v>2583227</v>
      </c>
      <c r="C30" s="33"/>
      <c r="D30" s="34"/>
      <c r="E30" s="8" t="s">
        <v>2</v>
      </c>
      <c r="F30" s="39">
        <f>F21+F29</f>
        <v>2583227</v>
      </c>
      <c r="G30" s="33"/>
      <c r="H30" s="24"/>
    </row>
    <row r="31" spans="1:8" ht="14.25" customHeight="1">
      <c r="A31" s="163"/>
      <c r="B31" s="164"/>
      <c r="C31" s="164"/>
      <c r="D31" s="164"/>
      <c r="E31" s="164"/>
      <c r="F31" s="164"/>
      <c r="G31" s="164"/>
      <c r="H31" s="164"/>
    </row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</sheetData>
  <sheetProtection algorithmName="SHA-512" hashValue="3QE64CcIFyt+lOEqXFQOGvaAZ8lBGGDOwSf6d8MuUw5/C0AKGbrhlkOVVS/0Dszs3B/gVSVAOpHTOKis7xxhbw==" saltValue="oxLIKy4tSZw2PeTeDbM3JA==" spinCount="100000" sheet="1" scenarios="1" selectLockedCells="1"/>
  <mergeCells count="4">
    <mergeCell ref="A4:H4"/>
    <mergeCell ref="D7:D8"/>
    <mergeCell ref="H7:H8"/>
    <mergeCell ref="A31:H31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view="pageBreakPreview" zoomScaleNormal="100" zoomScaleSheetLayoutView="100" workbookViewId="0"/>
  </sheetViews>
  <sheetFormatPr defaultColWidth="9" defaultRowHeight="13.2"/>
  <cols>
    <col min="1" max="1" width="21.6640625" style="1" customWidth="1"/>
    <col min="2" max="4" width="8.6640625" style="1" customWidth="1"/>
    <col min="5" max="5" width="21.6640625" style="1" customWidth="1"/>
    <col min="6" max="8" width="8.6640625" style="1" customWidth="1"/>
    <col min="9" max="9" width="0.88671875" style="1" customWidth="1"/>
    <col min="10" max="16384" width="9" style="1"/>
  </cols>
  <sheetData>
    <row r="1" spans="1:8" ht="21.75" customHeight="1">
      <c r="A1" s="19"/>
      <c r="B1" s="19"/>
      <c r="C1" s="19"/>
      <c r="D1" s="19"/>
      <c r="E1" s="19"/>
      <c r="F1" s="19"/>
      <c r="G1" s="19"/>
      <c r="H1" s="19"/>
    </row>
    <row r="2" spans="1:8" ht="15" customHeight="1">
      <c r="A2" s="19"/>
      <c r="B2" s="19"/>
      <c r="C2" s="19"/>
      <c r="D2" s="19"/>
      <c r="E2" s="19"/>
      <c r="F2" s="19"/>
      <c r="G2" s="19"/>
      <c r="H2" s="90" t="s">
        <v>326</v>
      </c>
    </row>
    <row r="3" spans="1:8" ht="14.4">
      <c r="A3" s="58" t="s">
        <v>334</v>
      </c>
      <c r="B3" s="58"/>
      <c r="C3" s="58"/>
      <c r="D3" s="58"/>
      <c r="E3" s="58"/>
      <c r="F3" s="58"/>
      <c r="G3" s="58"/>
      <c r="H3" s="58"/>
    </row>
    <row r="4" spans="1:8">
      <c r="A4" s="155" t="s">
        <v>309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19"/>
      <c r="B5" s="19"/>
      <c r="C5" s="19"/>
      <c r="D5" s="19"/>
      <c r="E5" s="19"/>
      <c r="F5" s="19"/>
      <c r="G5" s="19"/>
      <c r="H5" s="76" t="s">
        <v>52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3" t="s">
        <v>7</v>
      </c>
      <c r="E7" s="6"/>
      <c r="F7" s="50" t="s">
        <v>5</v>
      </c>
      <c r="G7" s="51" t="s">
        <v>6</v>
      </c>
      <c r="H7" s="153" t="s">
        <v>7</v>
      </c>
    </row>
    <row r="8" spans="1:8" ht="14.25" customHeight="1">
      <c r="A8" s="55"/>
      <c r="B8" s="53" t="s">
        <v>8</v>
      </c>
      <c r="C8" s="53" t="s">
        <v>8</v>
      </c>
      <c r="D8" s="154"/>
      <c r="E8" s="48"/>
      <c r="F8" s="52" t="s">
        <v>8</v>
      </c>
      <c r="G8" s="53" t="s">
        <v>8</v>
      </c>
      <c r="H8" s="154"/>
    </row>
    <row r="9" spans="1:8" ht="14.25" customHeight="1">
      <c r="A9" s="56" t="s">
        <v>317</v>
      </c>
      <c r="B9" s="27">
        <v>15440027</v>
      </c>
      <c r="C9" s="27"/>
      <c r="D9" s="28"/>
      <c r="E9" s="49" t="s">
        <v>312</v>
      </c>
      <c r="F9" s="40">
        <v>6328641</v>
      </c>
      <c r="G9" s="27"/>
      <c r="H9" s="28"/>
    </row>
    <row r="10" spans="1:8" ht="14.25" customHeight="1">
      <c r="A10" s="59" t="s">
        <v>232</v>
      </c>
      <c r="B10" s="29">
        <v>7184737</v>
      </c>
      <c r="C10" s="29"/>
      <c r="D10" s="30"/>
      <c r="E10" s="62" t="s">
        <v>275</v>
      </c>
      <c r="F10" s="41">
        <v>3321562</v>
      </c>
      <c r="G10" s="29"/>
      <c r="H10" s="30"/>
    </row>
    <row r="11" spans="1:8" ht="14.25" customHeight="1">
      <c r="A11" s="60" t="s">
        <v>233</v>
      </c>
      <c r="B11" s="31">
        <v>120144</v>
      </c>
      <c r="C11" s="31"/>
      <c r="D11" s="32"/>
      <c r="E11" s="10" t="s">
        <v>276</v>
      </c>
      <c r="F11" s="38">
        <v>0</v>
      </c>
      <c r="G11" s="31"/>
      <c r="H11" s="32"/>
    </row>
    <row r="12" spans="1:8" ht="14.25" customHeight="1">
      <c r="A12" s="60" t="s">
        <v>234</v>
      </c>
      <c r="B12" s="31">
        <v>120144</v>
      </c>
      <c r="C12" s="31"/>
      <c r="D12" s="32"/>
      <c r="E12" s="10" t="s">
        <v>279</v>
      </c>
      <c r="F12" s="38">
        <v>0</v>
      </c>
      <c r="G12" s="31"/>
      <c r="H12" s="32"/>
    </row>
    <row r="13" spans="1:8" ht="14.25" customHeight="1">
      <c r="A13" s="60" t="s">
        <v>235</v>
      </c>
      <c r="B13" s="31">
        <v>3064593</v>
      </c>
      <c r="C13" s="31"/>
      <c r="D13" s="32"/>
      <c r="E13" s="10" t="s">
        <v>280</v>
      </c>
      <c r="F13" s="38">
        <v>2074527</v>
      </c>
      <c r="G13" s="31"/>
      <c r="H13" s="32"/>
    </row>
    <row r="14" spans="1:8" ht="14.25" customHeight="1">
      <c r="A14" s="60" t="s">
        <v>237</v>
      </c>
      <c r="B14" s="31">
        <v>2757310</v>
      </c>
      <c r="C14" s="31"/>
      <c r="D14" s="32"/>
      <c r="E14" s="10" t="s">
        <v>281</v>
      </c>
      <c r="F14" s="38">
        <v>2074527</v>
      </c>
      <c r="G14" s="31"/>
      <c r="H14" s="32"/>
    </row>
    <row r="15" spans="1:8" ht="14.25" customHeight="1">
      <c r="A15" s="60" t="s">
        <v>238</v>
      </c>
      <c r="B15" s="31">
        <v>307283</v>
      </c>
      <c r="C15" s="31"/>
      <c r="D15" s="32"/>
      <c r="E15" s="10" t="s">
        <v>282</v>
      </c>
      <c r="F15" s="38">
        <v>772016</v>
      </c>
      <c r="G15" s="31"/>
      <c r="H15" s="32"/>
    </row>
    <row r="16" spans="1:8" ht="14.25" customHeight="1">
      <c r="A16" s="60" t="s">
        <v>241</v>
      </c>
      <c r="B16" s="31">
        <v>4000000</v>
      </c>
      <c r="C16" s="31"/>
      <c r="D16" s="32"/>
      <c r="E16" s="10" t="s">
        <v>283</v>
      </c>
      <c r="F16" s="38">
        <v>1302511</v>
      </c>
      <c r="G16" s="31"/>
      <c r="H16" s="32"/>
    </row>
    <row r="17" spans="1:8" ht="14.25" customHeight="1">
      <c r="A17" s="60" t="s">
        <v>245</v>
      </c>
      <c r="B17" s="31">
        <v>4000000</v>
      </c>
      <c r="C17" s="31"/>
      <c r="D17" s="32"/>
      <c r="E17" s="10" t="s">
        <v>284</v>
      </c>
      <c r="F17" s="38">
        <v>0</v>
      </c>
      <c r="G17" s="31"/>
      <c r="H17" s="32"/>
    </row>
    <row r="18" spans="1:8" ht="14.25" customHeight="1">
      <c r="A18" s="60" t="s">
        <v>246</v>
      </c>
      <c r="B18" s="31">
        <v>3771390</v>
      </c>
      <c r="C18" s="31"/>
      <c r="D18" s="32"/>
      <c r="E18" s="10" t="s">
        <v>285</v>
      </c>
      <c r="F18" s="38">
        <v>0</v>
      </c>
      <c r="G18" s="31"/>
      <c r="H18" s="32"/>
    </row>
    <row r="19" spans="1:8" ht="14.25" customHeight="1">
      <c r="A19" s="60" t="s">
        <v>247</v>
      </c>
      <c r="B19" s="31">
        <v>4454000</v>
      </c>
      <c r="C19" s="31"/>
      <c r="D19" s="32"/>
      <c r="E19" s="10" t="s">
        <v>286</v>
      </c>
      <c r="F19" s="38">
        <v>0</v>
      </c>
      <c r="G19" s="31"/>
      <c r="H19" s="32"/>
    </row>
    <row r="20" spans="1:8" ht="14.25" customHeight="1">
      <c r="A20" s="60" t="s">
        <v>248</v>
      </c>
      <c r="B20" s="31">
        <v>0</v>
      </c>
      <c r="C20" s="31"/>
      <c r="D20" s="32"/>
      <c r="E20" s="10" t="s">
        <v>287</v>
      </c>
      <c r="F20" s="38">
        <v>932552</v>
      </c>
      <c r="G20" s="31"/>
      <c r="H20" s="32"/>
    </row>
    <row r="21" spans="1:8" ht="14.25" customHeight="1">
      <c r="A21" s="60" t="s">
        <v>249</v>
      </c>
      <c r="B21" s="31">
        <v>29900</v>
      </c>
      <c r="C21" s="31"/>
      <c r="D21" s="32"/>
      <c r="E21" s="10" t="s">
        <v>288</v>
      </c>
      <c r="F21" s="38">
        <v>932552</v>
      </c>
      <c r="G21" s="31"/>
      <c r="H21" s="32"/>
    </row>
    <row r="22" spans="1:8" ht="14.25" customHeight="1">
      <c r="A22" s="60" t="s">
        <v>250</v>
      </c>
      <c r="B22" s="31">
        <v>29900</v>
      </c>
      <c r="C22" s="31"/>
      <c r="D22" s="32"/>
      <c r="E22" s="10"/>
      <c r="F22" s="38"/>
      <c r="G22" s="31"/>
      <c r="H22" s="32"/>
    </row>
    <row r="23" spans="1:8" ht="14.25" customHeight="1">
      <c r="A23" s="60" t="s">
        <v>252</v>
      </c>
      <c r="B23" s="31">
        <v>0</v>
      </c>
      <c r="C23" s="31"/>
      <c r="D23" s="32"/>
      <c r="E23" s="10"/>
      <c r="F23" s="38"/>
      <c r="G23" s="31"/>
      <c r="H23" s="32"/>
    </row>
    <row r="24" spans="1:8" ht="14.25" customHeight="1">
      <c r="A24" s="60" t="s">
        <v>253</v>
      </c>
      <c r="B24" s="31">
        <v>0</v>
      </c>
      <c r="C24" s="31"/>
      <c r="D24" s="32"/>
      <c r="E24" s="10"/>
      <c r="F24" s="38"/>
      <c r="G24" s="31"/>
      <c r="H24" s="32"/>
    </row>
    <row r="25" spans="1:8" ht="14.25" customHeight="1">
      <c r="A25" s="56" t="s">
        <v>45</v>
      </c>
      <c r="B25" s="27">
        <v>74760587</v>
      </c>
      <c r="C25" s="27"/>
      <c r="D25" s="30"/>
      <c r="E25" s="49" t="s">
        <v>330</v>
      </c>
      <c r="F25" s="40">
        <v>0</v>
      </c>
      <c r="G25" s="27"/>
      <c r="H25" s="30"/>
    </row>
    <row r="26" spans="1:8" ht="14.25" customHeight="1">
      <c r="A26" s="56" t="s">
        <v>254</v>
      </c>
      <c r="B26" s="27">
        <v>60226267</v>
      </c>
      <c r="C26" s="27"/>
      <c r="D26" s="30"/>
      <c r="E26" s="10"/>
      <c r="F26" s="38"/>
      <c r="G26" s="31"/>
      <c r="H26" s="30"/>
    </row>
    <row r="27" spans="1:8" ht="14.25" customHeight="1">
      <c r="A27" s="59" t="s">
        <v>255</v>
      </c>
      <c r="B27" s="29">
        <v>20025000</v>
      </c>
      <c r="C27" s="29"/>
      <c r="D27" s="30"/>
      <c r="E27" s="10"/>
      <c r="F27" s="38"/>
      <c r="G27" s="31"/>
      <c r="H27" s="32"/>
    </row>
    <row r="28" spans="1:8" ht="14.25" customHeight="1">
      <c r="A28" s="60" t="s">
        <v>256</v>
      </c>
      <c r="B28" s="31">
        <v>40201267</v>
      </c>
      <c r="C28" s="31"/>
      <c r="D28" s="32"/>
      <c r="E28" s="10"/>
      <c r="F28" s="38"/>
      <c r="G28" s="31"/>
      <c r="H28" s="32"/>
    </row>
    <row r="29" spans="1:8" ht="14.25" customHeight="1">
      <c r="A29" s="60" t="s">
        <v>257</v>
      </c>
      <c r="B29" s="31">
        <v>85918170</v>
      </c>
      <c r="C29" s="31"/>
      <c r="D29" s="32"/>
      <c r="E29" s="10"/>
      <c r="F29" s="38"/>
      <c r="G29" s="31"/>
      <c r="H29" s="32"/>
    </row>
    <row r="30" spans="1:8" ht="14.25" customHeight="1">
      <c r="A30" s="61" t="s">
        <v>258</v>
      </c>
      <c r="B30" s="31">
        <v>-45716903</v>
      </c>
      <c r="C30" s="31"/>
      <c r="D30" s="32"/>
      <c r="E30" s="10"/>
      <c r="F30" s="38"/>
      <c r="G30" s="31"/>
      <c r="H30" s="32"/>
    </row>
    <row r="31" spans="1:8" ht="14.25" customHeight="1">
      <c r="A31" s="56" t="s">
        <v>329</v>
      </c>
      <c r="B31" s="27">
        <v>14534320</v>
      </c>
      <c r="C31" s="27"/>
      <c r="D31" s="30"/>
      <c r="E31" s="10"/>
      <c r="F31" s="38"/>
      <c r="G31" s="31"/>
      <c r="H31" s="32"/>
    </row>
    <row r="32" spans="1:8" ht="14.25" customHeight="1">
      <c r="A32" s="59" t="s">
        <v>256</v>
      </c>
      <c r="B32" s="29">
        <v>1209030</v>
      </c>
      <c r="C32" s="29"/>
      <c r="D32" s="30"/>
      <c r="E32" s="10"/>
      <c r="F32" s="38"/>
      <c r="G32" s="31"/>
      <c r="H32" s="32"/>
    </row>
    <row r="33" spans="1:8" ht="14.25" customHeight="1">
      <c r="A33" s="60" t="s">
        <v>257</v>
      </c>
      <c r="B33" s="31">
        <v>2532403</v>
      </c>
      <c r="C33" s="31"/>
      <c r="D33" s="32"/>
      <c r="E33" s="10"/>
      <c r="F33" s="38"/>
      <c r="G33" s="31"/>
      <c r="H33" s="32"/>
    </row>
    <row r="34" spans="1:8" ht="14.25" customHeight="1">
      <c r="A34" s="60" t="s">
        <v>258</v>
      </c>
      <c r="B34" s="31">
        <v>-1323373</v>
      </c>
      <c r="C34" s="31"/>
      <c r="D34" s="32"/>
      <c r="E34" s="8" t="s">
        <v>0</v>
      </c>
      <c r="F34" s="42">
        <f>F9+F25</f>
        <v>6328641</v>
      </c>
      <c r="G34" s="33"/>
      <c r="H34" s="34"/>
    </row>
    <row r="35" spans="1:8" ht="14.25" customHeight="1">
      <c r="A35" s="60" t="s">
        <v>260</v>
      </c>
      <c r="B35" s="31">
        <v>1281069</v>
      </c>
      <c r="C35" s="31"/>
      <c r="D35" s="32"/>
      <c r="E35" s="43" t="s">
        <v>48</v>
      </c>
      <c r="F35" s="44"/>
      <c r="G35" s="45" t="s">
        <v>306</v>
      </c>
      <c r="H35" s="46" t="s">
        <v>306</v>
      </c>
    </row>
    <row r="36" spans="1:8" ht="14.25" customHeight="1">
      <c r="A36" s="60" t="s">
        <v>261</v>
      </c>
      <c r="B36" s="31">
        <v>3351560</v>
      </c>
      <c r="C36" s="31"/>
      <c r="D36" s="32"/>
      <c r="E36" s="47" t="s">
        <v>331</v>
      </c>
      <c r="F36" s="35">
        <v>31374916</v>
      </c>
      <c r="G36" s="36"/>
      <c r="H36" s="37"/>
    </row>
    <row r="37" spans="1:8" ht="14.25" customHeight="1">
      <c r="A37" s="60" t="s">
        <v>262</v>
      </c>
      <c r="B37" s="31">
        <v>-2070491</v>
      </c>
      <c r="C37" s="31"/>
      <c r="D37" s="32"/>
      <c r="E37" s="7" t="s">
        <v>295</v>
      </c>
      <c r="F37" s="38">
        <v>22359196</v>
      </c>
      <c r="G37" s="31"/>
      <c r="H37" s="32"/>
    </row>
    <row r="38" spans="1:8" ht="14.25" customHeight="1">
      <c r="A38" s="60" t="s">
        <v>263</v>
      </c>
      <c r="B38" s="31">
        <v>62536</v>
      </c>
      <c r="C38" s="31"/>
      <c r="D38" s="32"/>
      <c r="E38" s="7" t="s">
        <v>296</v>
      </c>
      <c r="F38" s="38">
        <v>6012000</v>
      </c>
      <c r="G38" s="31"/>
      <c r="H38" s="32"/>
    </row>
    <row r="39" spans="1:8" ht="14.25" customHeight="1">
      <c r="A39" s="60" t="s">
        <v>264</v>
      </c>
      <c r="B39" s="31">
        <v>3126675</v>
      </c>
      <c r="C39" s="31"/>
      <c r="D39" s="32"/>
      <c r="E39" s="7" t="s">
        <v>297</v>
      </c>
      <c r="F39" s="38">
        <v>3003720</v>
      </c>
      <c r="G39" s="31"/>
      <c r="H39" s="32"/>
    </row>
    <row r="40" spans="1:8" ht="14.25" customHeight="1">
      <c r="A40" s="60" t="s">
        <v>265</v>
      </c>
      <c r="B40" s="31">
        <v>-3064139</v>
      </c>
      <c r="C40" s="31"/>
      <c r="D40" s="32"/>
      <c r="E40" s="7" t="s">
        <v>332</v>
      </c>
      <c r="F40" s="38">
        <v>25783591</v>
      </c>
      <c r="G40" s="31"/>
      <c r="H40" s="32"/>
    </row>
    <row r="41" spans="1:8" ht="14.25" customHeight="1">
      <c r="A41" s="60" t="s">
        <v>266</v>
      </c>
      <c r="B41" s="31">
        <v>2981685</v>
      </c>
      <c r="C41" s="31"/>
      <c r="D41" s="32"/>
      <c r="E41" s="7" t="s">
        <v>314</v>
      </c>
      <c r="F41" s="38">
        <v>9000000</v>
      </c>
      <c r="G41" s="31"/>
      <c r="H41" s="32"/>
    </row>
    <row r="42" spans="1:8" ht="14.25" customHeight="1">
      <c r="A42" s="60" t="s">
        <v>267</v>
      </c>
      <c r="B42" s="31">
        <v>20225059</v>
      </c>
      <c r="C42" s="31"/>
      <c r="D42" s="32"/>
      <c r="E42" s="7" t="s">
        <v>303</v>
      </c>
      <c r="F42" s="38">
        <v>9000000</v>
      </c>
      <c r="G42" s="31"/>
      <c r="H42" s="32"/>
    </row>
    <row r="43" spans="1:8" ht="14.25" customHeight="1">
      <c r="A43" s="60" t="s">
        <v>268</v>
      </c>
      <c r="B43" s="31">
        <v>-17243374</v>
      </c>
      <c r="C43" s="31"/>
      <c r="D43" s="32"/>
      <c r="E43" s="7" t="s">
        <v>304</v>
      </c>
      <c r="F43" s="38">
        <v>17713466</v>
      </c>
      <c r="G43" s="31"/>
      <c r="H43" s="32"/>
    </row>
    <row r="44" spans="1:8" ht="14.25" customHeight="1">
      <c r="A44" s="60" t="s">
        <v>272</v>
      </c>
      <c r="B44" s="31">
        <v>9000000</v>
      </c>
      <c r="C44" s="31"/>
      <c r="D44" s="32"/>
      <c r="E44" s="7" t="s">
        <v>305</v>
      </c>
      <c r="F44" s="38">
        <v>2406694</v>
      </c>
      <c r="G44" s="31"/>
      <c r="H44" s="32"/>
    </row>
    <row r="45" spans="1:8" ht="14.25" customHeight="1">
      <c r="A45" s="60"/>
      <c r="B45" s="31"/>
      <c r="C45" s="31"/>
      <c r="D45" s="32"/>
      <c r="E45" s="7"/>
      <c r="F45" s="38"/>
      <c r="G45" s="31"/>
      <c r="H45" s="32"/>
    </row>
    <row r="46" spans="1:8" ht="14.25" customHeight="1">
      <c r="A46" s="60"/>
      <c r="B46" s="31"/>
      <c r="C46" s="31"/>
      <c r="D46" s="32"/>
      <c r="E46" s="8" t="s">
        <v>1</v>
      </c>
      <c r="F46" s="33">
        <f>F36+F40+F41+F43</f>
        <v>83871973</v>
      </c>
      <c r="G46" s="33"/>
      <c r="H46" s="34"/>
    </row>
    <row r="47" spans="1:8" ht="20.25" customHeight="1">
      <c r="A47" s="57" t="s">
        <v>51</v>
      </c>
      <c r="B47" s="33">
        <f>B9+B25</f>
        <v>90200614</v>
      </c>
      <c r="C47" s="33"/>
      <c r="D47" s="34"/>
      <c r="E47" s="8" t="s">
        <v>2</v>
      </c>
      <c r="F47" s="39">
        <f>F34+F46</f>
        <v>90200614</v>
      </c>
      <c r="G47" s="33"/>
      <c r="H47" s="24"/>
    </row>
    <row r="48" spans="1:8" ht="27.6" customHeight="1">
      <c r="A48" s="167" t="s">
        <v>333</v>
      </c>
      <c r="B48" s="164"/>
      <c r="C48" s="164"/>
      <c r="D48" s="164"/>
      <c r="E48" s="164"/>
      <c r="F48" s="164"/>
      <c r="G48" s="164"/>
      <c r="H48" s="164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</sheetData>
  <sheetProtection algorithmName="SHA-512" hashValue="uwwcfFzEOc0U2unG6dXPpfGgbc9QHJH6RAL74/sLQSDcLeY8erFJjMkIAm4Z9LBM0Ycrvvu2+EKJRHJTBF7CTQ==" saltValue="W+RMFgtTawvOJZ6p0aM+VA==" spinCount="100000" sheet="1" scenarios="1" selectLockedCells="1"/>
  <mergeCells count="4">
    <mergeCell ref="A4:H4"/>
    <mergeCell ref="D7:D8"/>
    <mergeCell ref="H7:H8"/>
    <mergeCell ref="A48:H48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BreakPreview" zoomScaleNormal="100" zoomScaleSheetLayoutView="100" workbookViewId="0"/>
  </sheetViews>
  <sheetFormatPr defaultColWidth="9" defaultRowHeight="13.2"/>
  <cols>
    <col min="1" max="1" width="21.6640625" style="1" customWidth="1"/>
    <col min="2" max="4" width="8.6640625" style="1" customWidth="1"/>
    <col min="5" max="5" width="21.6640625" style="1" customWidth="1"/>
    <col min="6" max="8" width="8.6640625" style="1" customWidth="1"/>
    <col min="9" max="9" width="0.88671875" style="1" customWidth="1"/>
    <col min="10" max="16384" width="9" style="1"/>
  </cols>
  <sheetData>
    <row r="1" spans="1:8" ht="21.75" customHeight="1">
      <c r="A1" s="19"/>
      <c r="B1" s="19"/>
      <c r="C1" s="19"/>
      <c r="D1" s="19"/>
      <c r="E1" s="19"/>
      <c r="F1" s="19"/>
      <c r="G1" s="19"/>
      <c r="H1" s="19"/>
    </row>
    <row r="2" spans="1:8" ht="15" customHeight="1">
      <c r="A2" s="19"/>
      <c r="B2" s="19"/>
      <c r="C2" s="19"/>
      <c r="D2" s="19"/>
      <c r="E2" s="19"/>
      <c r="F2" s="19"/>
      <c r="G2" s="19"/>
      <c r="H2" s="90" t="s">
        <v>326</v>
      </c>
    </row>
    <row r="3" spans="1:8" ht="14.4">
      <c r="A3" s="58" t="s">
        <v>338</v>
      </c>
      <c r="B3" s="58"/>
      <c r="C3" s="58"/>
      <c r="D3" s="58"/>
      <c r="E3" s="58"/>
      <c r="F3" s="58"/>
      <c r="G3" s="58"/>
      <c r="H3" s="58"/>
    </row>
    <row r="4" spans="1:8">
      <c r="A4" s="155" t="s">
        <v>339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19"/>
      <c r="B5" s="19"/>
      <c r="C5" s="19"/>
      <c r="D5" s="19"/>
      <c r="E5" s="19"/>
      <c r="F5" s="19"/>
      <c r="G5" s="19"/>
      <c r="H5" s="76" t="s">
        <v>52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3" t="s">
        <v>7</v>
      </c>
      <c r="E7" s="6"/>
      <c r="F7" s="50" t="s">
        <v>5</v>
      </c>
      <c r="G7" s="51" t="s">
        <v>6</v>
      </c>
      <c r="H7" s="153" t="s">
        <v>7</v>
      </c>
    </row>
    <row r="8" spans="1:8" ht="14.25" customHeight="1">
      <c r="A8" s="55"/>
      <c r="B8" s="53" t="s">
        <v>8</v>
      </c>
      <c r="C8" s="53" t="s">
        <v>8</v>
      </c>
      <c r="D8" s="154"/>
      <c r="E8" s="48"/>
      <c r="F8" s="52" t="s">
        <v>8</v>
      </c>
      <c r="G8" s="53" t="s">
        <v>8</v>
      </c>
      <c r="H8" s="154"/>
    </row>
    <row r="9" spans="1:8" ht="14.25" customHeight="1">
      <c r="A9" s="56" t="s">
        <v>231</v>
      </c>
      <c r="B9" s="27">
        <v>24699366</v>
      </c>
      <c r="C9" s="27"/>
      <c r="D9" s="28"/>
      <c r="E9" s="49" t="s">
        <v>336</v>
      </c>
      <c r="F9" s="40">
        <v>11967353</v>
      </c>
      <c r="G9" s="27"/>
      <c r="H9" s="28"/>
    </row>
    <row r="10" spans="1:8" ht="14.25" customHeight="1">
      <c r="A10" s="59" t="s">
        <v>232</v>
      </c>
      <c r="B10" s="29">
        <v>20142136</v>
      </c>
      <c r="C10" s="29"/>
      <c r="D10" s="30"/>
      <c r="E10" s="62" t="s">
        <v>275</v>
      </c>
      <c r="F10" s="41">
        <v>4542830</v>
      </c>
      <c r="G10" s="29"/>
      <c r="H10" s="30"/>
    </row>
    <row r="11" spans="1:8" ht="14.25" customHeight="1">
      <c r="A11" s="60" t="s">
        <v>233</v>
      </c>
      <c r="B11" s="31">
        <v>70615</v>
      </c>
      <c r="C11" s="31"/>
      <c r="D11" s="32"/>
      <c r="E11" s="10" t="s">
        <v>276</v>
      </c>
      <c r="F11" s="38">
        <v>2500000</v>
      </c>
      <c r="G11" s="31"/>
      <c r="H11" s="32"/>
    </row>
    <row r="12" spans="1:8" ht="14.25" customHeight="1">
      <c r="A12" s="60" t="s">
        <v>234</v>
      </c>
      <c r="B12" s="31">
        <v>70615</v>
      </c>
      <c r="C12" s="31"/>
      <c r="D12" s="32"/>
      <c r="E12" s="10" t="s">
        <v>277</v>
      </c>
      <c r="F12" s="38">
        <v>2856000</v>
      </c>
      <c r="G12" s="31"/>
      <c r="H12" s="32"/>
    </row>
    <row r="13" spans="1:8" ht="14.25" customHeight="1">
      <c r="A13" s="60" t="s">
        <v>235</v>
      </c>
      <c r="B13" s="31">
        <v>19571521</v>
      </c>
      <c r="C13" s="31"/>
      <c r="D13" s="32"/>
      <c r="E13" s="10" t="s">
        <v>278</v>
      </c>
      <c r="F13" s="38">
        <v>0</v>
      </c>
      <c r="G13" s="31"/>
      <c r="H13" s="32"/>
    </row>
    <row r="14" spans="1:8" ht="14.25" customHeight="1">
      <c r="A14" s="60" t="s">
        <v>239</v>
      </c>
      <c r="B14" s="31">
        <v>16208921</v>
      </c>
      <c r="C14" s="31"/>
      <c r="D14" s="32"/>
      <c r="E14" s="10" t="s">
        <v>279</v>
      </c>
      <c r="F14" s="38">
        <v>0</v>
      </c>
      <c r="G14" s="31"/>
      <c r="H14" s="32"/>
    </row>
    <row r="15" spans="1:8" ht="14.25" customHeight="1">
      <c r="A15" s="60" t="s">
        <v>240</v>
      </c>
      <c r="B15" s="31">
        <v>3362600</v>
      </c>
      <c r="C15" s="31"/>
      <c r="D15" s="32"/>
      <c r="E15" s="10" t="s">
        <v>280</v>
      </c>
      <c r="F15" s="38">
        <v>1385355</v>
      </c>
      <c r="G15" s="31"/>
      <c r="H15" s="32"/>
    </row>
    <row r="16" spans="1:8" ht="14.25" customHeight="1">
      <c r="A16" s="60" t="s">
        <v>241</v>
      </c>
      <c r="B16" s="31">
        <v>500000</v>
      </c>
      <c r="C16" s="31"/>
      <c r="D16" s="32"/>
      <c r="E16" s="10" t="s">
        <v>281</v>
      </c>
      <c r="F16" s="38">
        <v>1385355</v>
      </c>
      <c r="G16" s="31"/>
      <c r="H16" s="32"/>
    </row>
    <row r="17" spans="1:8" ht="14.25" customHeight="1">
      <c r="A17" s="60" t="s">
        <v>242</v>
      </c>
      <c r="B17" s="31">
        <v>500000</v>
      </c>
      <c r="C17" s="31"/>
      <c r="D17" s="32"/>
      <c r="E17" s="10" t="s">
        <v>282</v>
      </c>
      <c r="F17" s="38">
        <v>519375</v>
      </c>
      <c r="G17" s="31"/>
      <c r="H17" s="32"/>
    </row>
    <row r="18" spans="1:8" ht="14.25" customHeight="1">
      <c r="A18" s="60" t="s">
        <v>243</v>
      </c>
      <c r="B18" s="31">
        <v>0</v>
      </c>
      <c r="C18" s="31"/>
      <c r="D18" s="32"/>
      <c r="E18" s="10" t="s">
        <v>283</v>
      </c>
      <c r="F18" s="38">
        <v>865980</v>
      </c>
      <c r="G18" s="31"/>
      <c r="H18" s="32"/>
    </row>
    <row r="19" spans="1:8" ht="14.25" customHeight="1">
      <c r="A19" s="60" t="s">
        <v>246</v>
      </c>
      <c r="B19" s="31">
        <v>2249740</v>
      </c>
      <c r="C19" s="31"/>
      <c r="D19" s="32"/>
      <c r="E19" s="10" t="s">
        <v>284</v>
      </c>
      <c r="F19" s="38">
        <v>0</v>
      </c>
      <c r="G19" s="31"/>
      <c r="H19" s="32"/>
    </row>
    <row r="20" spans="1:8" ht="14.25" customHeight="1">
      <c r="A20" s="60" t="s">
        <v>247</v>
      </c>
      <c r="B20" s="31">
        <v>2192000</v>
      </c>
      <c r="C20" s="31"/>
      <c r="D20" s="32"/>
      <c r="E20" s="10" t="s">
        <v>285</v>
      </c>
      <c r="F20" s="38">
        <v>0</v>
      </c>
      <c r="G20" s="31"/>
      <c r="H20" s="32"/>
    </row>
    <row r="21" spans="1:8" ht="14.25" customHeight="1">
      <c r="A21" s="60" t="s">
        <v>248</v>
      </c>
      <c r="B21" s="31">
        <v>0</v>
      </c>
      <c r="C21" s="31"/>
      <c r="D21" s="32"/>
      <c r="E21" s="10" t="s">
        <v>287</v>
      </c>
      <c r="F21" s="38">
        <v>683168</v>
      </c>
      <c r="G21" s="31"/>
      <c r="H21" s="32"/>
    </row>
    <row r="22" spans="1:8" ht="14.25" customHeight="1">
      <c r="A22" s="60" t="s">
        <v>249</v>
      </c>
      <c r="B22" s="31">
        <v>115490</v>
      </c>
      <c r="C22" s="31"/>
      <c r="D22" s="32"/>
      <c r="E22" s="10" t="s">
        <v>288</v>
      </c>
      <c r="F22" s="38">
        <v>683168</v>
      </c>
      <c r="G22" s="31"/>
      <c r="H22" s="32"/>
    </row>
    <row r="23" spans="1:8" ht="14.25" customHeight="1">
      <c r="A23" s="60" t="s">
        <v>250</v>
      </c>
      <c r="B23" s="31">
        <v>115490</v>
      </c>
      <c r="C23" s="31"/>
      <c r="D23" s="32"/>
      <c r="E23" s="10"/>
      <c r="F23" s="38"/>
      <c r="G23" s="31"/>
      <c r="H23" s="32"/>
    </row>
    <row r="24" spans="1:8" ht="14.25" customHeight="1">
      <c r="A24" s="60" t="s">
        <v>251</v>
      </c>
      <c r="B24" s="31">
        <v>0</v>
      </c>
      <c r="C24" s="31"/>
      <c r="D24" s="32"/>
      <c r="E24" s="10"/>
      <c r="F24" s="38"/>
      <c r="G24" s="31"/>
      <c r="H24" s="32"/>
    </row>
    <row r="25" spans="1:8" ht="14.25" customHeight="1">
      <c r="A25" s="60" t="s">
        <v>252</v>
      </c>
      <c r="B25" s="31">
        <v>0</v>
      </c>
      <c r="C25" s="31"/>
      <c r="D25" s="32"/>
      <c r="E25" s="10"/>
      <c r="F25" s="38"/>
      <c r="G25" s="31"/>
      <c r="H25" s="32"/>
    </row>
    <row r="26" spans="1:8" ht="14.25" customHeight="1">
      <c r="A26" s="60" t="s">
        <v>253</v>
      </c>
      <c r="B26" s="31">
        <v>0</v>
      </c>
      <c r="C26" s="31"/>
      <c r="D26" s="32"/>
      <c r="E26" s="10"/>
      <c r="F26" s="38"/>
      <c r="G26" s="31"/>
      <c r="H26" s="32"/>
    </row>
    <row r="27" spans="1:8" ht="14.25" customHeight="1">
      <c r="A27" s="56" t="s">
        <v>335</v>
      </c>
      <c r="B27" s="27">
        <v>290159432</v>
      </c>
      <c r="C27" s="27"/>
      <c r="D27" s="30"/>
      <c r="E27" s="49" t="s">
        <v>330</v>
      </c>
      <c r="F27" s="40">
        <v>46410000</v>
      </c>
      <c r="G27" s="27"/>
      <c r="H27" s="30"/>
    </row>
    <row r="28" spans="1:8" ht="14.25" customHeight="1">
      <c r="A28" s="56" t="s">
        <v>254</v>
      </c>
      <c r="B28" s="27">
        <v>258505714</v>
      </c>
      <c r="C28" s="27"/>
      <c r="D28" s="30"/>
      <c r="E28" s="10" t="s">
        <v>290</v>
      </c>
      <c r="F28" s="38">
        <v>46410000</v>
      </c>
      <c r="G28" s="31"/>
      <c r="H28" s="30"/>
    </row>
    <row r="29" spans="1:8" ht="14.25" customHeight="1">
      <c r="A29" s="59" t="s">
        <v>255</v>
      </c>
      <c r="B29" s="29">
        <v>15000000</v>
      </c>
      <c r="C29" s="29"/>
      <c r="D29" s="30"/>
      <c r="E29" s="10" t="s">
        <v>291</v>
      </c>
      <c r="F29" s="38">
        <v>46410000</v>
      </c>
      <c r="G29" s="31"/>
      <c r="H29" s="32"/>
    </row>
    <row r="30" spans="1:8" ht="14.25" customHeight="1">
      <c r="A30" s="60" t="s">
        <v>256</v>
      </c>
      <c r="B30" s="31">
        <v>243505714</v>
      </c>
      <c r="C30" s="31"/>
      <c r="D30" s="32"/>
      <c r="E30" s="10" t="s">
        <v>292</v>
      </c>
      <c r="F30" s="38">
        <v>27495000</v>
      </c>
      <c r="G30" s="31"/>
      <c r="H30" s="32"/>
    </row>
    <row r="31" spans="1:8" ht="14.25" customHeight="1">
      <c r="A31" s="60" t="s">
        <v>257</v>
      </c>
      <c r="B31" s="31">
        <v>260084738</v>
      </c>
      <c r="C31" s="31"/>
      <c r="D31" s="32"/>
      <c r="E31" s="10" t="s">
        <v>293</v>
      </c>
      <c r="F31" s="38">
        <v>18915000</v>
      </c>
      <c r="G31" s="31"/>
      <c r="H31" s="32"/>
    </row>
    <row r="32" spans="1:8" ht="14.25" customHeight="1">
      <c r="A32" s="61" t="s">
        <v>258</v>
      </c>
      <c r="B32" s="31">
        <v>-16579024</v>
      </c>
      <c r="C32" s="31"/>
      <c r="D32" s="32"/>
      <c r="E32" s="10"/>
      <c r="F32" s="38"/>
      <c r="G32" s="31"/>
      <c r="H32" s="32"/>
    </row>
    <row r="33" spans="1:8" ht="14.25" customHeight="1">
      <c r="A33" s="56" t="s">
        <v>329</v>
      </c>
      <c r="B33" s="27">
        <v>31653718</v>
      </c>
      <c r="C33" s="27"/>
      <c r="D33" s="30"/>
      <c r="E33" s="10"/>
      <c r="F33" s="38"/>
      <c r="G33" s="31"/>
      <c r="H33" s="32"/>
    </row>
    <row r="34" spans="1:8" ht="14.25" customHeight="1">
      <c r="A34" s="59" t="s">
        <v>260</v>
      </c>
      <c r="B34" s="29">
        <v>8752001</v>
      </c>
      <c r="C34" s="29"/>
      <c r="D34" s="30"/>
      <c r="E34" s="10"/>
      <c r="F34" s="38"/>
      <c r="G34" s="31"/>
      <c r="H34" s="32"/>
    </row>
    <row r="35" spans="1:8" ht="14.25" customHeight="1">
      <c r="A35" s="60" t="s">
        <v>261</v>
      </c>
      <c r="B35" s="31">
        <v>9452554</v>
      </c>
      <c r="C35" s="31"/>
      <c r="D35" s="32"/>
      <c r="E35" s="10"/>
      <c r="F35" s="38"/>
      <c r="G35" s="31"/>
      <c r="H35" s="32"/>
    </row>
    <row r="36" spans="1:8" ht="14.25" customHeight="1">
      <c r="A36" s="60" t="s">
        <v>262</v>
      </c>
      <c r="B36" s="31">
        <v>-700553</v>
      </c>
      <c r="C36" s="31"/>
      <c r="D36" s="32"/>
      <c r="E36" s="8" t="s">
        <v>0</v>
      </c>
      <c r="F36" s="42">
        <f>F9+F27</f>
        <v>58377353</v>
      </c>
      <c r="G36" s="33"/>
      <c r="H36" s="34"/>
    </row>
    <row r="37" spans="1:8" ht="14.25" customHeight="1">
      <c r="A37" s="60" t="s">
        <v>266</v>
      </c>
      <c r="B37" s="31">
        <v>5101717</v>
      </c>
      <c r="C37" s="31"/>
      <c r="D37" s="32"/>
      <c r="E37" s="43" t="s">
        <v>48</v>
      </c>
      <c r="F37" s="44"/>
      <c r="G37" s="45" t="s">
        <v>306</v>
      </c>
      <c r="H37" s="46" t="s">
        <v>306</v>
      </c>
    </row>
    <row r="38" spans="1:8" ht="14.25" customHeight="1">
      <c r="A38" s="60" t="s">
        <v>267</v>
      </c>
      <c r="B38" s="31">
        <v>8453308</v>
      </c>
      <c r="C38" s="31"/>
      <c r="D38" s="32"/>
      <c r="E38" s="47" t="s">
        <v>49</v>
      </c>
      <c r="F38" s="35">
        <v>0</v>
      </c>
      <c r="G38" s="36"/>
      <c r="H38" s="37"/>
    </row>
    <row r="39" spans="1:8" ht="14.25" customHeight="1">
      <c r="A39" s="60" t="s">
        <v>268</v>
      </c>
      <c r="B39" s="31">
        <v>-3351591</v>
      </c>
      <c r="C39" s="31"/>
      <c r="D39" s="32"/>
      <c r="E39" s="7" t="s">
        <v>313</v>
      </c>
      <c r="F39" s="38">
        <v>163638384</v>
      </c>
      <c r="G39" s="31"/>
      <c r="H39" s="32"/>
    </row>
    <row r="40" spans="1:8" ht="14.25" customHeight="1">
      <c r="A40" s="60" t="s">
        <v>269</v>
      </c>
      <c r="B40" s="31">
        <v>3000000</v>
      </c>
      <c r="C40" s="31"/>
      <c r="D40" s="32"/>
      <c r="E40" s="7" t="s">
        <v>314</v>
      </c>
      <c r="F40" s="38">
        <v>17800000</v>
      </c>
      <c r="G40" s="31"/>
      <c r="H40" s="32"/>
    </row>
    <row r="41" spans="1:8" ht="14.25" customHeight="1">
      <c r="A41" s="60" t="s">
        <v>270</v>
      </c>
      <c r="B41" s="31">
        <v>2500000</v>
      </c>
      <c r="C41" s="31"/>
      <c r="D41" s="32"/>
      <c r="E41" s="7" t="s">
        <v>300</v>
      </c>
      <c r="F41" s="38">
        <v>3000000</v>
      </c>
      <c r="G41" s="31"/>
      <c r="H41" s="32"/>
    </row>
    <row r="42" spans="1:8" ht="14.25" customHeight="1">
      <c r="A42" s="60" t="s">
        <v>271</v>
      </c>
      <c r="B42" s="31">
        <v>3000000</v>
      </c>
      <c r="C42" s="31"/>
      <c r="D42" s="32"/>
      <c r="E42" s="7" t="s">
        <v>301</v>
      </c>
      <c r="F42" s="38">
        <v>5000000</v>
      </c>
      <c r="G42" s="31"/>
      <c r="H42" s="32"/>
    </row>
    <row r="43" spans="1:8" ht="14.25" customHeight="1">
      <c r="A43" s="60" t="s">
        <v>272</v>
      </c>
      <c r="B43" s="31">
        <v>6800000</v>
      </c>
      <c r="C43" s="31"/>
      <c r="D43" s="32"/>
      <c r="E43" s="7" t="s">
        <v>302</v>
      </c>
      <c r="F43" s="38">
        <v>3000000</v>
      </c>
      <c r="G43" s="31"/>
      <c r="H43" s="32"/>
    </row>
    <row r="44" spans="1:8" ht="14.25" customHeight="1">
      <c r="A44" s="60" t="s">
        <v>273</v>
      </c>
      <c r="B44" s="31">
        <v>2500000</v>
      </c>
      <c r="C44" s="31"/>
      <c r="D44" s="32"/>
      <c r="E44" s="7" t="s">
        <v>303</v>
      </c>
      <c r="F44" s="38">
        <v>6800000</v>
      </c>
      <c r="G44" s="31"/>
      <c r="H44" s="32"/>
    </row>
    <row r="45" spans="1:8" ht="14.25" customHeight="1">
      <c r="A45" s="60"/>
      <c r="B45" s="31"/>
      <c r="C45" s="31"/>
      <c r="D45" s="32"/>
      <c r="E45" s="7" t="s">
        <v>337</v>
      </c>
      <c r="F45" s="38">
        <v>75043061</v>
      </c>
      <c r="G45" s="31"/>
      <c r="H45" s="32"/>
    </row>
    <row r="46" spans="1:8" ht="14.25" customHeight="1">
      <c r="A46" s="60"/>
      <c r="B46" s="31"/>
      <c r="C46" s="31"/>
      <c r="D46" s="32"/>
      <c r="E46" s="7" t="s">
        <v>305</v>
      </c>
      <c r="F46" s="38">
        <v>9455117</v>
      </c>
      <c r="G46" s="31"/>
      <c r="H46" s="32"/>
    </row>
    <row r="47" spans="1:8" ht="14.25" customHeight="1">
      <c r="A47" s="60"/>
      <c r="B47" s="31"/>
      <c r="C47" s="31"/>
      <c r="D47" s="32"/>
      <c r="E47" s="7"/>
      <c r="F47" s="38"/>
      <c r="G47" s="31"/>
      <c r="H47" s="32"/>
    </row>
    <row r="48" spans="1:8" ht="14.25" customHeight="1">
      <c r="A48" s="60"/>
      <c r="B48" s="31"/>
      <c r="C48" s="31"/>
      <c r="D48" s="32"/>
      <c r="E48" s="8" t="s">
        <v>1</v>
      </c>
      <c r="F48" s="33">
        <f>F38+F39+F40+F45</f>
        <v>256481445</v>
      </c>
      <c r="G48" s="33"/>
      <c r="H48" s="34"/>
    </row>
    <row r="49" spans="1:8" ht="20.25" customHeight="1">
      <c r="A49" s="57" t="s">
        <v>51</v>
      </c>
      <c r="B49" s="33">
        <f>B9+B27</f>
        <v>314858798</v>
      </c>
      <c r="C49" s="33"/>
      <c r="D49" s="34"/>
      <c r="E49" s="8" t="s">
        <v>2</v>
      </c>
      <c r="F49" s="39">
        <f>F36+F48</f>
        <v>314858798</v>
      </c>
      <c r="G49" s="33"/>
      <c r="H49" s="24"/>
    </row>
    <row r="50" spans="1:8" ht="14.25" customHeight="1">
      <c r="A50" s="163"/>
      <c r="B50" s="164"/>
      <c r="C50" s="164"/>
      <c r="D50" s="164"/>
      <c r="E50" s="164"/>
      <c r="F50" s="164"/>
      <c r="G50" s="164"/>
      <c r="H50" s="164"/>
    </row>
    <row r="51" spans="1:8" ht="14.25" customHeight="1"/>
    <row r="52" spans="1:8" ht="14.25" customHeight="1"/>
    <row r="53" spans="1:8" ht="14.25" customHeight="1"/>
    <row r="54" spans="1:8" ht="14.25" customHeight="1"/>
    <row r="55" spans="1:8" ht="14.25" customHeight="1"/>
    <row r="56" spans="1:8" ht="14.25" customHeight="1"/>
    <row r="57" spans="1:8" ht="14.25" customHeight="1"/>
    <row r="58" spans="1:8" ht="14.25" customHeight="1"/>
    <row r="59" spans="1:8" ht="14.25" customHeight="1"/>
    <row r="60" spans="1:8" ht="14.25" customHeight="1"/>
    <row r="61" spans="1:8" ht="14.25" customHeight="1"/>
    <row r="62" spans="1:8" ht="14.25" customHeight="1"/>
    <row r="63" spans="1:8" ht="14.25" customHeight="1"/>
    <row r="64" spans="1: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</sheetData>
  <sheetProtection algorithmName="SHA-512" hashValue="qIkJE/fi+qI0bD597LIvrUgpuzdZzsFs9pr74AF6ZsG8s6bENe4pHTfNqjd/BZbeDOCoQ+6wAluhKgcSdFWbJQ==" saltValue="JbTx4ngylWqKwEEoIrsU4A==" spinCount="100000" sheet="1" scenarios="1" selectLockedCells="1"/>
  <mergeCells count="4">
    <mergeCell ref="A4:H4"/>
    <mergeCell ref="D7:D8"/>
    <mergeCell ref="H7:H8"/>
    <mergeCell ref="A50:H50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view="pageBreakPreview" zoomScaleNormal="100" zoomScaleSheetLayoutView="100" workbookViewId="0"/>
  </sheetViews>
  <sheetFormatPr defaultColWidth="9" defaultRowHeight="13.2"/>
  <cols>
    <col min="1" max="1" width="3.77734375" style="1" customWidth="1"/>
    <col min="2" max="2" width="3.33203125" style="1" customWidth="1"/>
    <col min="3" max="3" width="36.109375" style="1" customWidth="1"/>
    <col min="4" max="7" width="8.109375" style="1" customWidth="1"/>
    <col min="8" max="8" width="8.109375" style="2" customWidth="1"/>
    <col min="9" max="9" width="8.109375" style="1" customWidth="1"/>
    <col min="10" max="16384" width="9" style="1"/>
  </cols>
  <sheetData>
    <row r="1" spans="1:9" ht="21.75" customHeight="1">
      <c r="A1" s="19"/>
      <c r="B1" s="19"/>
      <c r="C1" s="19"/>
      <c r="D1" s="19"/>
      <c r="E1" s="19"/>
      <c r="F1" s="19"/>
      <c r="G1" s="19"/>
      <c r="H1" s="75"/>
      <c r="I1" s="19"/>
    </row>
    <row r="2" spans="1:9">
      <c r="A2" s="75"/>
      <c r="B2" s="75"/>
      <c r="C2" s="75"/>
      <c r="D2" s="90"/>
      <c r="E2" s="90"/>
      <c r="F2" s="90"/>
      <c r="G2" s="90"/>
      <c r="H2" s="89"/>
      <c r="I2" s="90" t="s">
        <v>147</v>
      </c>
    </row>
    <row r="3" spans="1:9" ht="14.4">
      <c r="A3" s="116" t="s">
        <v>148</v>
      </c>
      <c r="B3" s="116"/>
      <c r="C3" s="116"/>
      <c r="D3" s="116"/>
      <c r="E3" s="116"/>
      <c r="F3" s="116"/>
      <c r="G3" s="116"/>
      <c r="H3" s="116"/>
      <c r="I3" s="116"/>
    </row>
    <row r="4" spans="1:9">
      <c r="A4" s="25"/>
      <c r="B4" s="25"/>
      <c r="C4" s="25"/>
      <c r="D4" s="75"/>
      <c r="E4" s="75"/>
      <c r="F4" s="75"/>
      <c r="G4" s="75"/>
      <c r="H4" s="75"/>
      <c r="I4" s="75"/>
    </row>
    <row r="5" spans="1:9">
      <c r="A5" s="118" t="s">
        <v>138</v>
      </c>
      <c r="B5" s="118"/>
      <c r="C5" s="118"/>
      <c r="D5" s="118"/>
      <c r="E5" s="118"/>
      <c r="F5" s="118"/>
      <c r="G5" s="118"/>
      <c r="H5" s="118"/>
      <c r="I5" s="118"/>
    </row>
    <row r="6" spans="1:9">
      <c r="A6" s="83"/>
      <c r="B6" s="83"/>
      <c r="C6" s="83"/>
      <c r="D6" s="83"/>
      <c r="E6" s="83"/>
      <c r="F6" s="83"/>
      <c r="G6" s="83"/>
      <c r="H6" s="83"/>
      <c r="I6" s="65" t="s">
        <v>52</v>
      </c>
    </row>
    <row r="7" spans="1:9">
      <c r="A7" s="119" t="s">
        <v>34</v>
      </c>
      <c r="B7" s="120"/>
      <c r="C7" s="121"/>
      <c r="D7" s="125" t="s">
        <v>139</v>
      </c>
      <c r="E7" s="125" t="s">
        <v>140</v>
      </c>
      <c r="F7" s="125" t="s">
        <v>141</v>
      </c>
      <c r="G7" s="125" t="s">
        <v>142</v>
      </c>
      <c r="H7" s="125" t="s">
        <v>143</v>
      </c>
      <c r="I7" s="125" t="s">
        <v>144</v>
      </c>
    </row>
    <row r="8" spans="1:9" ht="8.25" customHeight="1">
      <c r="A8" s="122"/>
      <c r="B8" s="123"/>
      <c r="C8" s="124"/>
      <c r="D8" s="126"/>
      <c r="E8" s="161"/>
      <c r="F8" s="127"/>
      <c r="G8" s="126"/>
      <c r="H8" s="126"/>
      <c r="I8" s="126"/>
    </row>
    <row r="9" spans="1:9" ht="14.25" customHeight="1">
      <c r="A9" s="103" t="s">
        <v>44</v>
      </c>
      <c r="B9" s="108" t="s">
        <v>10</v>
      </c>
      <c r="C9" s="82" t="s">
        <v>78</v>
      </c>
      <c r="D9" s="78">
        <v>0</v>
      </c>
      <c r="E9" s="78">
        <v>145485675</v>
      </c>
      <c r="F9" s="78">
        <v>104812295</v>
      </c>
      <c r="G9" s="78">
        <f t="shared" ref="G9:G57" si="0">SUM(D9:F9)</f>
        <v>250297970</v>
      </c>
      <c r="H9" s="78">
        <v>0</v>
      </c>
      <c r="I9" s="78">
        <f t="shared" ref="I9:I57" si="1">SUM(G9:H9)</f>
        <v>250297970</v>
      </c>
    </row>
    <row r="10" spans="1:9" ht="14.25" customHeight="1">
      <c r="A10" s="104"/>
      <c r="B10" s="108"/>
      <c r="C10" s="10" t="s">
        <v>79</v>
      </c>
      <c r="D10" s="13">
        <v>0</v>
      </c>
      <c r="E10" s="13">
        <v>137548250</v>
      </c>
      <c r="F10" s="13">
        <v>100993170</v>
      </c>
      <c r="G10" s="13">
        <f>SUM(D10:F10)</f>
        <v>238541420</v>
      </c>
      <c r="H10" s="13">
        <v>0</v>
      </c>
      <c r="I10" s="13">
        <f>SUM(G10:H10)</f>
        <v>238541420</v>
      </c>
    </row>
    <row r="11" spans="1:9" ht="14.25" customHeight="1">
      <c r="A11" s="104"/>
      <c r="B11" s="108"/>
      <c r="C11" s="10" t="s">
        <v>80</v>
      </c>
      <c r="D11" s="13">
        <v>0</v>
      </c>
      <c r="E11" s="13">
        <v>7937425</v>
      </c>
      <c r="F11" s="13">
        <v>3819125</v>
      </c>
      <c r="G11" s="13">
        <f>SUM(D11:F11)</f>
        <v>11756550</v>
      </c>
      <c r="H11" s="13">
        <v>0</v>
      </c>
      <c r="I11" s="13">
        <f>SUM(G11:H11)</f>
        <v>11756550</v>
      </c>
    </row>
    <row r="12" spans="1:9" ht="14.25" customHeight="1">
      <c r="A12" s="104"/>
      <c r="B12" s="108"/>
      <c r="C12" s="10" t="s">
        <v>81</v>
      </c>
      <c r="D12" s="13">
        <v>578</v>
      </c>
      <c r="E12" s="13">
        <v>4074</v>
      </c>
      <c r="F12" s="13">
        <v>7450</v>
      </c>
      <c r="G12" s="13">
        <f>SUM(D12:F12)</f>
        <v>12102</v>
      </c>
      <c r="H12" s="13">
        <v>0</v>
      </c>
      <c r="I12" s="13">
        <f>SUM(G12:H12)</f>
        <v>12102</v>
      </c>
    </row>
    <row r="13" spans="1:9" ht="14.25" customHeight="1">
      <c r="A13" s="104"/>
      <c r="B13" s="108"/>
      <c r="C13" s="10" t="s">
        <v>82</v>
      </c>
      <c r="D13" s="13">
        <v>0</v>
      </c>
      <c r="E13" s="13">
        <v>2498900</v>
      </c>
      <c r="F13" s="13">
        <v>1726436</v>
      </c>
      <c r="G13" s="13">
        <f>SUM(D13:F13)</f>
        <v>4225336</v>
      </c>
      <c r="H13" s="13">
        <v>0</v>
      </c>
      <c r="I13" s="13">
        <f>SUM(G13:H13)</f>
        <v>4225336</v>
      </c>
    </row>
    <row r="14" spans="1:9" ht="14.25" customHeight="1">
      <c r="A14" s="104"/>
      <c r="B14" s="108"/>
      <c r="C14" s="10" t="s">
        <v>83</v>
      </c>
      <c r="D14" s="13">
        <v>0</v>
      </c>
      <c r="E14" s="13">
        <v>19500</v>
      </c>
      <c r="F14" s="13">
        <v>78636</v>
      </c>
      <c r="G14" s="13">
        <f>SUM(D14:F14)</f>
        <v>98136</v>
      </c>
      <c r="H14" s="13">
        <v>0</v>
      </c>
      <c r="I14" s="13">
        <f>SUM(G14:H14)</f>
        <v>98136</v>
      </c>
    </row>
    <row r="15" spans="1:9" ht="14.25" customHeight="1">
      <c r="A15" s="104"/>
      <c r="B15" s="108"/>
      <c r="C15" s="10" t="s">
        <v>84</v>
      </c>
      <c r="D15" s="13">
        <v>0</v>
      </c>
      <c r="E15" s="13">
        <v>1945800</v>
      </c>
      <c r="F15" s="13">
        <v>1296800</v>
      </c>
      <c r="G15" s="13">
        <f>SUM(D15:F15)</f>
        <v>3242600</v>
      </c>
      <c r="H15" s="13">
        <v>0</v>
      </c>
      <c r="I15" s="13">
        <f>SUM(G15:H15)</f>
        <v>3242600</v>
      </c>
    </row>
    <row r="16" spans="1:9" ht="14.25" customHeight="1">
      <c r="A16" s="104"/>
      <c r="B16" s="108"/>
      <c r="C16" s="10" t="s">
        <v>85</v>
      </c>
      <c r="D16" s="13">
        <v>0</v>
      </c>
      <c r="E16" s="13">
        <v>533600</v>
      </c>
      <c r="F16" s="13">
        <v>351000</v>
      </c>
      <c r="G16" s="13">
        <f t="shared" si="0"/>
        <v>884600</v>
      </c>
      <c r="H16" s="13">
        <v>0</v>
      </c>
      <c r="I16" s="13">
        <f t="shared" si="1"/>
        <v>884600</v>
      </c>
    </row>
    <row r="17" spans="1:9" ht="14.25" customHeight="1">
      <c r="A17" s="104"/>
      <c r="B17" s="108"/>
      <c r="C17" s="8" t="s">
        <v>70</v>
      </c>
      <c r="D17" s="14">
        <v>578</v>
      </c>
      <c r="E17" s="14">
        <v>147988649</v>
      </c>
      <c r="F17" s="14">
        <v>106546181</v>
      </c>
      <c r="G17" s="14">
        <f t="shared" si="0"/>
        <v>254535408</v>
      </c>
      <c r="H17" s="14">
        <v>0</v>
      </c>
      <c r="I17" s="14">
        <f t="shared" si="1"/>
        <v>254535408</v>
      </c>
    </row>
    <row r="18" spans="1:9" ht="14.25" customHeight="1">
      <c r="A18" s="104"/>
      <c r="B18" s="104" t="s">
        <v>11</v>
      </c>
      <c r="C18" s="10" t="s">
        <v>86</v>
      </c>
      <c r="D18" s="13">
        <v>320000</v>
      </c>
      <c r="E18" s="13">
        <v>111159605</v>
      </c>
      <c r="F18" s="13">
        <v>70155963</v>
      </c>
      <c r="G18" s="13">
        <f t="shared" si="0"/>
        <v>181635568</v>
      </c>
      <c r="H18" s="13">
        <v>0</v>
      </c>
      <c r="I18" s="13">
        <f t="shared" si="1"/>
        <v>181635568</v>
      </c>
    </row>
    <row r="19" spans="1:9" ht="14.25" customHeight="1">
      <c r="A19" s="104"/>
      <c r="B19" s="104"/>
      <c r="C19" s="10" t="s">
        <v>87</v>
      </c>
      <c r="D19" s="13">
        <v>320000</v>
      </c>
      <c r="E19" s="13">
        <v>0</v>
      </c>
      <c r="F19" s="13">
        <v>0</v>
      </c>
      <c r="G19" s="13">
        <f>SUM(D19:F19)</f>
        <v>320000</v>
      </c>
      <c r="H19" s="13">
        <v>0</v>
      </c>
      <c r="I19" s="13">
        <f>SUM(G19:H19)</f>
        <v>320000</v>
      </c>
    </row>
    <row r="20" spans="1:9" ht="14.25" customHeight="1">
      <c r="A20" s="104"/>
      <c r="B20" s="104"/>
      <c r="C20" s="10" t="s">
        <v>88</v>
      </c>
      <c r="D20" s="13">
        <v>0</v>
      </c>
      <c r="E20" s="13">
        <v>25180140</v>
      </c>
      <c r="F20" s="13">
        <v>16125086</v>
      </c>
      <c r="G20" s="13">
        <f>SUM(D20:F20)</f>
        <v>41305226</v>
      </c>
      <c r="H20" s="13">
        <v>0</v>
      </c>
      <c r="I20" s="13">
        <f>SUM(G20:H20)</f>
        <v>41305226</v>
      </c>
    </row>
    <row r="21" spans="1:9" ht="14.25" customHeight="1">
      <c r="A21" s="104"/>
      <c r="B21" s="104"/>
      <c r="C21" s="10" t="s">
        <v>89</v>
      </c>
      <c r="D21" s="13">
        <v>0</v>
      </c>
      <c r="E21" s="13">
        <v>9699594</v>
      </c>
      <c r="F21" s="13">
        <v>6002083</v>
      </c>
      <c r="G21" s="13">
        <f>SUM(D21:F21)</f>
        <v>15701677</v>
      </c>
      <c r="H21" s="13">
        <v>0</v>
      </c>
      <c r="I21" s="13">
        <f>SUM(G21:H21)</f>
        <v>15701677</v>
      </c>
    </row>
    <row r="22" spans="1:9" ht="14.25" customHeight="1">
      <c r="A22" s="104"/>
      <c r="B22" s="104"/>
      <c r="C22" s="10" t="s">
        <v>90</v>
      </c>
      <c r="D22" s="13">
        <v>0</v>
      </c>
      <c r="E22" s="13">
        <v>60750977</v>
      </c>
      <c r="F22" s="13">
        <v>37803130</v>
      </c>
      <c r="G22" s="13">
        <f>SUM(D22:F22)</f>
        <v>98554107</v>
      </c>
      <c r="H22" s="13">
        <v>0</v>
      </c>
      <c r="I22" s="13">
        <f>SUM(G22:H22)</f>
        <v>98554107</v>
      </c>
    </row>
    <row r="23" spans="1:9" ht="14.25" customHeight="1">
      <c r="A23" s="104"/>
      <c r="B23" s="104"/>
      <c r="C23" s="10" t="s">
        <v>91</v>
      </c>
      <c r="D23" s="13">
        <v>0</v>
      </c>
      <c r="E23" s="13">
        <v>1475100</v>
      </c>
      <c r="F23" s="13">
        <v>1072800</v>
      </c>
      <c r="G23" s="13">
        <f>SUM(D23:F23)</f>
        <v>2547900</v>
      </c>
      <c r="H23" s="13">
        <v>0</v>
      </c>
      <c r="I23" s="13">
        <f>SUM(G23:H23)</f>
        <v>2547900</v>
      </c>
    </row>
    <row r="24" spans="1:9" ht="14.25" customHeight="1">
      <c r="A24" s="104"/>
      <c r="B24" s="104"/>
      <c r="C24" s="10" t="s">
        <v>92</v>
      </c>
      <c r="D24" s="13">
        <v>0</v>
      </c>
      <c r="E24" s="13">
        <v>14053794</v>
      </c>
      <c r="F24" s="13">
        <v>9152864</v>
      </c>
      <c r="G24" s="13">
        <f>SUM(D24:F24)</f>
        <v>23206658</v>
      </c>
      <c r="H24" s="13">
        <v>0</v>
      </c>
      <c r="I24" s="13">
        <f>SUM(G24:H24)</f>
        <v>23206658</v>
      </c>
    </row>
    <row r="25" spans="1:9" ht="14.25" customHeight="1">
      <c r="A25" s="104"/>
      <c r="B25" s="104"/>
      <c r="C25" s="10" t="s">
        <v>93</v>
      </c>
      <c r="D25" s="13">
        <v>0</v>
      </c>
      <c r="E25" s="13">
        <v>20716746</v>
      </c>
      <c r="F25" s="13">
        <v>13907621</v>
      </c>
      <c r="G25" s="13">
        <f>SUM(D25:F25)</f>
        <v>34624367</v>
      </c>
      <c r="H25" s="13">
        <v>0</v>
      </c>
      <c r="I25" s="13">
        <f>SUM(G25:H25)</f>
        <v>34624367</v>
      </c>
    </row>
    <row r="26" spans="1:9" ht="14.25" customHeight="1">
      <c r="A26" s="104"/>
      <c r="B26" s="104"/>
      <c r="C26" s="10" t="s">
        <v>94</v>
      </c>
      <c r="D26" s="13">
        <v>0</v>
      </c>
      <c r="E26" s="13">
        <v>8624561</v>
      </c>
      <c r="F26" s="13">
        <v>6259504</v>
      </c>
      <c r="G26" s="13">
        <f>SUM(D26:F26)</f>
        <v>14884065</v>
      </c>
      <c r="H26" s="13">
        <v>0</v>
      </c>
      <c r="I26" s="13">
        <f>SUM(G26:H26)</f>
        <v>14884065</v>
      </c>
    </row>
    <row r="27" spans="1:9" ht="14.25" customHeight="1">
      <c r="A27" s="104"/>
      <c r="B27" s="104"/>
      <c r="C27" s="10" t="s">
        <v>95</v>
      </c>
      <c r="D27" s="13">
        <v>0</v>
      </c>
      <c r="E27" s="13">
        <v>640084</v>
      </c>
      <c r="F27" s="13">
        <v>551134</v>
      </c>
      <c r="G27" s="13">
        <f>SUM(D27:F27)</f>
        <v>1191218</v>
      </c>
      <c r="H27" s="13">
        <v>0</v>
      </c>
      <c r="I27" s="13">
        <f>SUM(G27:H27)</f>
        <v>1191218</v>
      </c>
    </row>
    <row r="28" spans="1:9" ht="14.25" customHeight="1">
      <c r="A28" s="104"/>
      <c r="B28" s="104"/>
      <c r="C28" s="10" t="s">
        <v>96</v>
      </c>
      <c r="D28" s="13">
        <v>0</v>
      </c>
      <c r="E28" s="13">
        <v>3884531</v>
      </c>
      <c r="F28" s="13">
        <v>2899760</v>
      </c>
      <c r="G28" s="13">
        <f>SUM(D28:F28)</f>
        <v>6784291</v>
      </c>
      <c r="H28" s="13">
        <v>0</v>
      </c>
      <c r="I28" s="13">
        <f>SUM(G28:H28)</f>
        <v>6784291</v>
      </c>
    </row>
    <row r="29" spans="1:9" ht="14.25" customHeight="1">
      <c r="A29" s="104"/>
      <c r="B29" s="104"/>
      <c r="C29" s="10" t="s">
        <v>97</v>
      </c>
      <c r="D29" s="13">
        <v>0</v>
      </c>
      <c r="E29" s="13">
        <v>3566157</v>
      </c>
      <c r="F29" s="13">
        <v>2120698</v>
      </c>
      <c r="G29" s="13">
        <f>SUM(D29:F29)</f>
        <v>5686855</v>
      </c>
      <c r="H29" s="13">
        <v>0</v>
      </c>
      <c r="I29" s="13">
        <f>SUM(G29:H29)</f>
        <v>5686855</v>
      </c>
    </row>
    <row r="30" spans="1:9" ht="14.25" customHeight="1">
      <c r="A30" s="104"/>
      <c r="B30" s="104"/>
      <c r="C30" s="10" t="s">
        <v>98</v>
      </c>
      <c r="D30" s="13">
        <v>0</v>
      </c>
      <c r="E30" s="13">
        <v>104050</v>
      </c>
      <c r="F30" s="13">
        <v>0</v>
      </c>
      <c r="G30" s="13">
        <f>SUM(D30:F30)</f>
        <v>104050</v>
      </c>
      <c r="H30" s="13">
        <v>0</v>
      </c>
      <c r="I30" s="13">
        <f>SUM(G30:H30)</f>
        <v>104050</v>
      </c>
    </row>
    <row r="31" spans="1:9" ht="14.25" customHeight="1">
      <c r="A31" s="104"/>
      <c r="B31" s="104"/>
      <c r="C31" s="10" t="s">
        <v>99</v>
      </c>
      <c r="D31" s="13">
        <v>0</v>
      </c>
      <c r="E31" s="13">
        <v>2940702</v>
      </c>
      <c r="F31" s="13">
        <v>1507999</v>
      </c>
      <c r="G31" s="13">
        <f>SUM(D31:F31)</f>
        <v>4448701</v>
      </c>
      <c r="H31" s="13">
        <v>0</v>
      </c>
      <c r="I31" s="13">
        <f>SUM(G31:H31)</f>
        <v>4448701</v>
      </c>
    </row>
    <row r="32" spans="1:9" ht="14.25" customHeight="1">
      <c r="A32" s="104"/>
      <c r="B32" s="104"/>
      <c r="C32" s="10" t="s">
        <v>100</v>
      </c>
      <c r="D32" s="13">
        <v>0</v>
      </c>
      <c r="E32" s="13">
        <v>243500</v>
      </c>
      <c r="F32" s="13">
        <v>189120</v>
      </c>
      <c r="G32" s="13">
        <f>SUM(D32:F32)</f>
        <v>432620</v>
      </c>
      <c r="H32" s="13">
        <v>0</v>
      </c>
      <c r="I32" s="13">
        <f>SUM(G32:H32)</f>
        <v>432620</v>
      </c>
    </row>
    <row r="33" spans="1:9" ht="14.25" customHeight="1">
      <c r="A33" s="104"/>
      <c r="B33" s="104"/>
      <c r="C33" s="10" t="s">
        <v>101</v>
      </c>
      <c r="D33" s="13">
        <v>0</v>
      </c>
      <c r="E33" s="13">
        <v>564848</v>
      </c>
      <c r="F33" s="13">
        <v>354980</v>
      </c>
      <c r="G33" s="13">
        <f>SUM(D33:F33)</f>
        <v>919828</v>
      </c>
      <c r="H33" s="13">
        <v>0</v>
      </c>
      <c r="I33" s="13">
        <f>SUM(G33:H33)</f>
        <v>919828</v>
      </c>
    </row>
    <row r="34" spans="1:9" ht="14.25" customHeight="1">
      <c r="A34" s="104"/>
      <c r="B34" s="104"/>
      <c r="C34" s="10" t="s">
        <v>102</v>
      </c>
      <c r="D34" s="13">
        <v>0</v>
      </c>
      <c r="E34" s="13">
        <v>134313</v>
      </c>
      <c r="F34" s="13">
        <v>0</v>
      </c>
      <c r="G34" s="13">
        <f>SUM(D34:F34)</f>
        <v>134313</v>
      </c>
      <c r="H34" s="13">
        <v>0</v>
      </c>
      <c r="I34" s="13">
        <f>SUM(G34:H34)</f>
        <v>134313</v>
      </c>
    </row>
    <row r="35" spans="1:9" ht="14.25" customHeight="1">
      <c r="A35" s="104"/>
      <c r="B35" s="104"/>
      <c r="C35" s="10" t="s">
        <v>103</v>
      </c>
      <c r="D35" s="13">
        <v>0</v>
      </c>
      <c r="E35" s="13">
        <v>14000</v>
      </c>
      <c r="F35" s="13">
        <v>24426</v>
      </c>
      <c r="G35" s="13">
        <f>SUM(D35:F35)</f>
        <v>38426</v>
      </c>
      <c r="H35" s="13">
        <v>0</v>
      </c>
      <c r="I35" s="13">
        <f>SUM(G35:H35)</f>
        <v>38426</v>
      </c>
    </row>
    <row r="36" spans="1:9" ht="14.25" customHeight="1">
      <c r="A36" s="104"/>
      <c r="B36" s="104"/>
      <c r="C36" s="10" t="s">
        <v>104</v>
      </c>
      <c r="D36" s="13">
        <v>90000</v>
      </c>
      <c r="E36" s="13">
        <v>7478937</v>
      </c>
      <c r="F36" s="13">
        <v>5942125</v>
      </c>
      <c r="G36" s="13">
        <f>SUM(D36:F36)</f>
        <v>13511062</v>
      </c>
      <c r="H36" s="13">
        <v>0</v>
      </c>
      <c r="I36" s="13">
        <f>SUM(G36:H36)</f>
        <v>13511062</v>
      </c>
    </row>
    <row r="37" spans="1:9" ht="14.25" customHeight="1">
      <c r="A37" s="104"/>
      <c r="B37" s="104"/>
      <c r="C37" s="10" t="s">
        <v>105</v>
      </c>
      <c r="D37" s="13">
        <v>0</v>
      </c>
      <c r="E37" s="13">
        <v>597676</v>
      </c>
      <c r="F37" s="13">
        <v>408036</v>
      </c>
      <c r="G37" s="13">
        <f>SUM(D37:F37)</f>
        <v>1005712</v>
      </c>
      <c r="H37" s="13">
        <v>0</v>
      </c>
      <c r="I37" s="13">
        <f>SUM(G37:H37)</f>
        <v>1005712</v>
      </c>
    </row>
    <row r="38" spans="1:9" ht="14.25" customHeight="1">
      <c r="A38" s="104"/>
      <c r="B38" s="104"/>
      <c r="C38" s="10" t="s">
        <v>106</v>
      </c>
      <c r="D38" s="13">
        <v>0</v>
      </c>
      <c r="E38" s="13">
        <v>134500</v>
      </c>
      <c r="F38" s="13">
        <v>165008</v>
      </c>
      <c r="G38" s="13">
        <f>SUM(D38:F38)</f>
        <v>299508</v>
      </c>
      <c r="H38" s="13">
        <v>0</v>
      </c>
      <c r="I38" s="13">
        <f>SUM(G38:H38)</f>
        <v>299508</v>
      </c>
    </row>
    <row r="39" spans="1:9" ht="14.25" customHeight="1">
      <c r="A39" s="104"/>
      <c r="B39" s="104"/>
      <c r="C39" s="10" t="s">
        <v>107</v>
      </c>
      <c r="D39" s="13">
        <v>0</v>
      </c>
      <c r="E39" s="13">
        <v>600</v>
      </c>
      <c r="F39" s="13">
        <v>500</v>
      </c>
      <c r="G39" s="13">
        <f>SUM(D39:F39)</f>
        <v>1100</v>
      </c>
      <c r="H39" s="13">
        <v>0</v>
      </c>
      <c r="I39" s="13">
        <f>SUM(G39:H39)</f>
        <v>1100</v>
      </c>
    </row>
    <row r="40" spans="1:9" ht="14.25" customHeight="1">
      <c r="A40" s="104"/>
      <c r="B40" s="104"/>
      <c r="C40" s="10" t="s">
        <v>108</v>
      </c>
      <c r="D40" s="13">
        <v>0</v>
      </c>
      <c r="E40" s="13">
        <v>893679</v>
      </c>
      <c r="F40" s="13">
        <v>920186</v>
      </c>
      <c r="G40" s="13">
        <f>SUM(D40:F40)</f>
        <v>1813865</v>
      </c>
      <c r="H40" s="13">
        <v>0</v>
      </c>
      <c r="I40" s="13">
        <f>SUM(G40:H40)</f>
        <v>1813865</v>
      </c>
    </row>
    <row r="41" spans="1:9" ht="14.25" customHeight="1">
      <c r="A41" s="104"/>
      <c r="B41" s="104"/>
      <c r="C41" s="10" t="s">
        <v>109</v>
      </c>
      <c r="D41" s="13">
        <v>0</v>
      </c>
      <c r="E41" s="13">
        <v>760626</v>
      </c>
      <c r="F41" s="13">
        <v>437650</v>
      </c>
      <c r="G41" s="13">
        <f>SUM(D41:F41)</f>
        <v>1198276</v>
      </c>
      <c r="H41" s="13">
        <v>0</v>
      </c>
      <c r="I41" s="13">
        <f>SUM(G41:H41)</f>
        <v>1198276</v>
      </c>
    </row>
    <row r="42" spans="1:9" ht="14.25" customHeight="1">
      <c r="A42" s="104"/>
      <c r="B42" s="104"/>
      <c r="C42" s="10" t="s">
        <v>110</v>
      </c>
      <c r="D42" s="13">
        <v>0</v>
      </c>
      <c r="E42" s="13">
        <v>24018</v>
      </c>
      <c r="F42" s="13">
        <v>31421</v>
      </c>
      <c r="G42" s="13">
        <f>SUM(D42:F42)</f>
        <v>55439</v>
      </c>
      <c r="H42" s="13">
        <v>0</v>
      </c>
      <c r="I42" s="13">
        <f>SUM(G42:H42)</f>
        <v>55439</v>
      </c>
    </row>
    <row r="43" spans="1:9" ht="14.25" customHeight="1">
      <c r="A43" s="104"/>
      <c r="B43" s="104"/>
      <c r="C43" s="10" t="s">
        <v>111</v>
      </c>
      <c r="D43" s="13">
        <v>0</v>
      </c>
      <c r="E43" s="13">
        <v>1140763</v>
      </c>
      <c r="F43" s="13">
        <v>18738</v>
      </c>
      <c r="G43" s="13">
        <f>SUM(D43:F43)</f>
        <v>1159501</v>
      </c>
      <c r="H43" s="13">
        <v>0</v>
      </c>
      <c r="I43" s="13">
        <f>SUM(G43:H43)</f>
        <v>1159501</v>
      </c>
    </row>
    <row r="44" spans="1:9" ht="14.25" customHeight="1">
      <c r="A44" s="104"/>
      <c r="B44" s="104"/>
      <c r="C44" s="10" t="s">
        <v>112</v>
      </c>
      <c r="D44" s="13">
        <v>0</v>
      </c>
      <c r="E44" s="13">
        <v>380077</v>
      </c>
      <c r="F44" s="13">
        <v>394206</v>
      </c>
      <c r="G44" s="13">
        <f>SUM(D44:F44)</f>
        <v>774283</v>
      </c>
      <c r="H44" s="13">
        <v>0</v>
      </c>
      <c r="I44" s="13">
        <f>SUM(G44:H44)</f>
        <v>774283</v>
      </c>
    </row>
    <row r="45" spans="1:9" ht="14.25" customHeight="1">
      <c r="A45" s="104"/>
      <c r="B45" s="104"/>
      <c r="C45" s="10" t="s">
        <v>113</v>
      </c>
      <c r="D45" s="13">
        <v>90000</v>
      </c>
      <c r="E45" s="13">
        <v>0</v>
      </c>
      <c r="F45" s="13">
        <v>10810</v>
      </c>
      <c r="G45" s="13">
        <f>SUM(D45:F45)</f>
        <v>100810</v>
      </c>
      <c r="H45" s="13">
        <v>0</v>
      </c>
      <c r="I45" s="13">
        <f>SUM(G45:H45)</f>
        <v>100810</v>
      </c>
    </row>
    <row r="46" spans="1:9" ht="14.25" customHeight="1">
      <c r="A46" s="104"/>
      <c r="B46" s="104"/>
      <c r="C46" s="10" t="s">
        <v>114</v>
      </c>
      <c r="D46" s="13">
        <v>0</v>
      </c>
      <c r="E46" s="13">
        <v>0</v>
      </c>
      <c r="F46" s="13">
        <v>0</v>
      </c>
      <c r="G46" s="13">
        <f>SUM(D46:F46)</f>
        <v>0</v>
      </c>
      <c r="H46" s="13">
        <v>0</v>
      </c>
      <c r="I46" s="13">
        <f>SUM(G46:H46)</f>
        <v>0</v>
      </c>
    </row>
    <row r="47" spans="1:9" ht="14.25" customHeight="1">
      <c r="A47" s="104"/>
      <c r="B47" s="104"/>
      <c r="C47" s="10" t="s">
        <v>115</v>
      </c>
      <c r="D47" s="13">
        <v>0</v>
      </c>
      <c r="E47" s="13">
        <v>1939879</v>
      </c>
      <c r="F47" s="13">
        <v>1787724</v>
      </c>
      <c r="G47" s="13">
        <f>SUM(D47:F47)</f>
        <v>3727603</v>
      </c>
      <c r="H47" s="13">
        <v>0</v>
      </c>
      <c r="I47" s="13">
        <f>SUM(G47:H47)</f>
        <v>3727603</v>
      </c>
    </row>
    <row r="48" spans="1:9" ht="14.25" customHeight="1">
      <c r="A48" s="104"/>
      <c r="B48" s="104"/>
      <c r="C48" s="10" t="s">
        <v>116</v>
      </c>
      <c r="D48" s="13">
        <v>0</v>
      </c>
      <c r="E48" s="13">
        <v>342244</v>
      </c>
      <c r="F48" s="13">
        <v>187359</v>
      </c>
      <c r="G48" s="13">
        <f>SUM(D48:F48)</f>
        <v>529603</v>
      </c>
      <c r="H48" s="13">
        <v>0</v>
      </c>
      <c r="I48" s="13">
        <f>SUM(G48:H48)</f>
        <v>529603</v>
      </c>
    </row>
    <row r="49" spans="1:9" ht="14.25" customHeight="1">
      <c r="A49" s="104"/>
      <c r="B49" s="104"/>
      <c r="C49" s="10" t="s">
        <v>117</v>
      </c>
      <c r="D49" s="13">
        <v>0</v>
      </c>
      <c r="E49" s="13">
        <v>0</v>
      </c>
      <c r="F49" s="13">
        <v>0</v>
      </c>
      <c r="G49" s="13">
        <f>SUM(D49:F49)</f>
        <v>0</v>
      </c>
      <c r="H49" s="13">
        <v>0</v>
      </c>
      <c r="I49" s="13">
        <f>SUM(G49:H49)</f>
        <v>0</v>
      </c>
    </row>
    <row r="50" spans="1:9" ht="14.25" customHeight="1">
      <c r="A50" s="104"/>
      <c r="B50" s="104"/>
      <c r="C50" s="10" t="s">
        <v>118</v>
      </c>
      <c r="D50" s="13">
        <v>0</v>
      </c>
      <c r="E50" s="13">
        <v>0</v>
      </c>
      <c r="F50" s="13">
        <v>601581</v>
      </c>
      <c r="G50" s="13">
        <f>SUM(D50:F50)</f>
        <v>601581</v>
      </c>
      <c r="H50" s="13">
        <v>0</v>
      </c>
      <c r="I50" s="13">
        <f>SUM(G50:H50)</f>
        <v>601581</v>
      </c>
    </row>
    <row r="51" spans="1:9" ht="14.25" customHeight="1">
      <c r="A51" s="104"/>
      <c r="B51" s="104"/>
      <c r="C51" s="10" t="s">
        <v>119</v>
      </c>
      <c r="D51" s="13">
        <v>0</v>
      </c>
      <c r="E51" s="13">
        <v>51600</v>
      </c>
      <c r="F51" s="13">
        <v>0</v>
      </c>
      <c r="G51" s="13">
        <f>SUM(D51:F51)</f>
        <v>51600</v>
      </c>
      <c r="H51" s="13">
        <v>0</v>
      </c>
      <c r="I51" s="13">
        <f>SUM(G51:H51)</f>
        <v>51600</v>
      </c>
    </row>
    <row r="52" spans="1:9" ht="14.25" customHeight="1">
      <c r="A52" s="104"/>
      <c r="B52" s="104"/>
      <c r="C52" s="10" t="s">
        <v>120</v>
      </c>
      <c r="D52" s="13">
        <v>0</v>
      </c>
      <c r="E52" s="13">
        <v>860749</v>
      </c>
      <c r="F52" s="13">
        <v>801430</v>
      </c>
      <c r="G52" s="13">
        <f>SUM(D52:F52)</f>
        <v>1662179</v>
      </c>
      <c r="H52" s="13">
        <v>0</v>
      </c>
      <c r="I52" s="13">
        <f>SUM(G52:H52)</f>
        <v>1662179</v>
      </c>
    </row>
    <row r="53" spans="1:9" ht="14.25" customHeight="1">
      <c r="A53" s="104"/>
      <c r="B53" s="104"/>
      <c r="C53" s="10" t="s">
        <v>121</v>
      </c>
      <c r="D53" s="13">
        <v>0</v>
      </c>
      <c r="E53" s="13">
        <v>352526</v>
      </c>
      <c r="F53" s="13">
        <v>177476</v>
      </c>
      <c r="G53" s="13">
        <f>SUM(D53:F53)</f>
        <v>530002</v>
      </c>
      <c r="H53" s="13">
        <v>0</v>
      </c>
      <c r="I53" s="13">
        <f>SUM(G53:H53)</f>
        <v>530002</v>
      </c>
    </row>
    <row r="54" spans="1:9" ht="14.25" customHeight="1">
      <c r="A54" s="104"/>
      <c r="B54" s="104"/>
      <c r="C54" s="10" t="s">
        <v>122</v>
      </c>
      <c r="D54" s="13">
        <v>0</v>
      </c>
      <c r="E54" s="13">
        <v>0</v>
      </c>
      <c r="F54" s="13">
        <v>211919</v>
      </c>
      <c r="G54" s="13">
        <f>SUM(D54:F54)</f>
        <v>211919</v>
      </c>
      <c r="H54" s="13">
        <v>0</v>
      </c>
      <c r="I54" s="13">
        <f>SUM(G54:H54)</f>
        <v>211919</v>
      </c>
    </row>
    <row r="55" spans="1:9" ht="14.25" customHeight="1">
      <c r="A55" s="104"/>
      <c r="B55" s="104"/>
      <c r="C55" s="10" t="s">
        <v>123</v>
      </c>
      <c r="D55" s="13">
        <v>0</v>
      </c>
      <c r="E55" s="13">
        <v>0</v>
      </c>
      <c r="F55" s="13">
        <v>0</v>
      </c>
      <c r="G55" s="13">
        <f>SUM(D55:F55)</f>
        <v>0</v>
      </c>
      <c r="H55" s="13">
        <v>0</v>
      </c>
      <c r="I55" s="13">
        <f>SUM(G55:H55)</f>
        <v>0</v>
      </c>
    </row>
    <row r="56" spans="1:9" ht="14.25" customHeight="1">
      <c r="A56" s="104"/>
      <c r="B56" s="104"/>
      <c r="C56" s="10" t="s">
        <v>124</v>
      </c>
      <c r="D56" s="68">
        <v>0</v>
      </c>
      <c r="E56" s="13">
        <v>0</v>
      </c>
      <c r="F56" s="13">
        <v>0</v>
      </c>
      <c r="G56" s="13">
        <f t="shared" si="0"/>
        <v>0</v>
      </c>
      <c r="H56" s="13">
        <v>0</v>
      </c>
      <c r="I56" s="13">
        <f t="shared" si="1"/>
        <v>0</v>
      </c>
    </row>
    <row r="57" spans="1:9" ht="14.25" customHeight="1">
      <c r="A57" s="104"/>
      <c r="B57" s="105"/>
      <c r="C57" s="8" t="s">
        <v>75</v>
      </c>
      <c r="D57" s="14">
        <v>410000</v>
      </c>
      <c r="E57" s="14">
        <v>139355288</v>
      </c>
      <c r="F57" s="14">
        <v>90217628</v>
      </c>
      <c r="G57" s="14">
        <f t="shared" si="0"/>
        <v>229982916</v>
      </c>
      <c r="H57" s="14">
        <v>0</v>
      </c>
      <c r="I57" s="14">
        <f t="shared" si="1"/>
        <v>229982916</v>
      </c>
    </row>
    <row r="58" spans="1:9" ht="14.25" customHeight="1">
      <c r="A58" s="105"/>
      <c r="B58" s="106" t="s">
        <v>76</v>
      </c>
      <c r="C58" s="107"/>
      <c r="D58" s="24">
        <f>D17-D57</f>
        <v>-409422</v>
      </c>
      <c r="E58" s="24">
        <f>E17-E57</f>
        <v>8633361</v>
      </c>
      <c r="F58" s="24">
        <f>F17-F57</f>
        <v>16328553</v>
      </c>
      <c r="G58" s="24">
        <f>G17-G57</f>
        <v>24552492</v>
      </c>
      <c r="H58" s="24">
        <f>H17-H57</f>
        <v>0</v>
      </c>
      <c r="I58" s="24">
        <f>I17-I57</f>
        <v>24552492</v>
      </c>
    </row>
    <row r="59" spans="1:9" ht="14.25" customHeight="1">
      <c r="A59" s="103" t="s">
        <v>125</v>
      </c>
      <c r="B59" s="85" t="s">
        <v>126</v>
      </c>
      <c r="C59" s="8" t="s">
        <v>37</v>
      </c>
      <c r="D59" s="14">
        <v>0</v>
      </c>
      <c r="E59" s="14">
        <v>0</v>
      </c>
      <c r="F59" s="14">
        <v>0</v>
      </c>
      <c r="G59" s="14">
        <f t="shared" ref="G59:G63" si="2">SUM(D59:F59)</f>
        <v>0</v>
      </c>
      <c r="H59" s="14">
        <v>0</v>
      </c>
      <c r="I59" s="14">
        <f t="shared" ref="I59:I63" si="3">SUM(G59:H59)</f>
        <v>0</v>
      </c>
    </row>
    <row r="60" spans="1:9" ht="14.25" customHeight="1">
      <c r="A60" s="104"/>
      <c r="B60" s="103" t="s">
        <v>11</v>
      </c>
      <c r="C60" s="82" t="s">
        <v>127</v>
      </c>
      <c r="D60" s="78">
        <v>0</v>
      </c>
      <c r="E60" s="78">
        <v>0</v>
      </c>
      <c r="F60" s="78">
        <v>2734000</v>
      </c>
      <c r="G60" s="78">
        <f t="shared" si="2"/>
        <v>2734000</v>
      </c>
      <c r="H60" s="78">
        <v>0</v>
      </c>
      <c r="I60" s="78">
        <f t="shared" si="3"/>
        <v>2734000</v>
      </c>
    </row>
    <row r="61" spans="1:9" ht="14.25" customHeight="1">
      <c r="A61" s="104"/>
      <c r="B61" s="104"/>
      <c r="C61" s="10" t="s">
        <v>128</v>
      </c>
      <c r="D61" s="13">
        <v>0</v>
      </c>
      <c r="E61" s="13">
        <v>1298019</v>
      </c>
      <c r="F61" s="13">
        <v>610264</v>
      </c>
      <c r="G61" s="13">
        <f>SUM(D61:F61)</f>
        <v>1908283</v>
      </c>
      <c r="H61" s="13">
        <v>0</v>
      </c>
      <c r="I61" s="13">
        <f>SUM(G61:H61)</f>
        <v>1908283</v>
      </c>
    </row>
    <row r="62" spans="1:9" ht="14.25" customHeight="1">
      <c r="A62" s="104"/>
      <c r="B62" s="109"/>
      <c r="C62" s="10" t="s">
        <v>129</v>
      </c>
      <c r="D62" s="13">
        <v>0</v>
      </c>
      <c r="E62" s="13">
        <v>1298019</v>
      </c>
      <c r="F62" s="13">
        <v>610264</v>
      </c>
      <c r="G62" s="13">
        <f t="shared" si="2"/>
        <v>1908283</v>
      </c>
      <c r="H62" s="13">
        <v>0</v>
      </c>
      <c r="I62" s="13">
        <f t="shared" si="3"/>
        <v>1908283</v>
      </c>
    </row>
    <row r="63" spans="1:9" ht="14.25" customHeight="1">
      <c r="A63" s="104"/>
      <c r="B63" s="110"/>
      <c r="C63" s="8" t="s">
        <v>40</v>
      </c>
      <c r="D63" s="14">
        <v>0</v>
      </c>
      <c r="E63" s="14">
        <v>1298019</v>
      </c>
      <c r="F63" s="14">
        <v>3344264</v>
      </c>
      <c r="G63" s="14">
        <f t="shared" si="2"/>
        <v>4642283</v>
      </c>
      <c r="H63" s="14">
        <v>0</v>
      </c>
      <c r="I63" s="14">
        <f t="shared" si="3"/>
        <v>4642283</v>
      </c>
    </row>
    <row r="64" spans="1:9" ht="14.25" customHeight="1">
      <c r="A64" s="105"/>
      <c r="B64" s="106" t="s">
        <v>39</v>
      </c>
      <c r="C64" s="107"/>
      <c r="D64" s="24">
        <f>D59-D63</f>
        <v>0</v>
      </c>
      <c r="E64" s="24">
        <f>E59-E63</f>
        <v>-1298019</v>
      </c>
      <c r="F64" s="24">
        <f>F59-F63</f>
        <v>-3344264</v>
      </c>
      <c r="G64" s="24">
        <f>G59-G63</f>
        <v>-4642283</v>
      </c>
      <c r="H64" s="24">
        <f>H59-H63</f>
        <v>0</v>
      </c>
      <c r="I64" s="24">
        <f>I59-I63</f>
        <v>-4642283</v>
      </c>
    </row>
    <row r="65" spans="1:9" ht="14.25" customHeight="1">
      <c r="A65" s="162" t="s">
        <v>130</v>
      </c>
      <c r="B65" s="162" t="s">
        <v>126</v>
      </c>
      <c r="C65" s="10" t="s">
        <v>145</v>
      </c>
      <c r="D65" s="13">
        <v>416822</v>
      </c>
      <c r="E65" s="13">
        <v>0</v>
      </c>
      <c r="F65" s="13">
        <v>0</v>
      </c>
      <c r="G65" s="13">
        <f t="shared" ref="G65:G73" si="4">SUM(D65:F65)</f>
        <v>416822</v>
      </c>
      <c r="H65" s="13">
        <v>-416822</v>
      </c>
      <c r="I65" s="13">
        <f t="shared" ref="I65:I73" si="5">SUM(G65:H65)</f>
        <v>0</v>
      </c>
    </row>
    <row r="66" spans="1:9" ht="14.25" customHeight="1">
      <c r="A66" s="109"/>
      <c r="B66" s="110"/>
      <c r="C66" s="8" t="s">
        <v>77</v>
      </c>
      <c r="D66" s="14">
        <v>416822</v>
      </c>
      <c r="E66" s="14">
        <v>0</v>
      </c>
      <c r="F66" s="14">
        <v>0</v>
      </c>
      <c r="G66" s="14">
        <f t="shared" si="4"/>
        <v>416822</v>
      </c>
      <c r="H66" s="14">
        <v>-416822</v>
      </c>
      <c r="I66" s="14">
        <f t="shared" si="5"/>
        <v>0</v>
      </c>
    </row>
    <row r="67" spans="1:9" ht="14.25" customHeight="1">
      <c r="A67" s="109"/>
      <c r="B67" s="103" t="s">
        <v>11</v>
      </c>
      <c r="C67" s="10" t="s">
        <v>131</v>
      </c>
      <c r="D67" s="13">
        <v>0</v>
      </c>
      <c r="E67" s="13">
        <v>7000000</v>
      </c>
      <c r="F67" s="13">
        <v>12500000</v>
      </c>
      <c r="G67" s="13">
        <f t="shared" si="4"/>
        <v>19500000</v>
      </c>
      <c r="H67" s="13">
        <v>0</v>
      </c>
      <c r="I67" s="13">
        <f t="shared" si="5"/>
        <v>19500000</v>
      </c>
    </row>
    <row r="68" spans="1:9" ht="14.25" customHeight="1">
      <c r="A68" s="109"/>
      <c r="B68" s="104"/>
      <c r="C68" s="10" t="s">
        <v>132</v>
      </c>
      <c r="D68" s="13">
        <v>0</v>
      </c>
      <c r="E68" s="13">
        <v>0</v>
      </c>
      <c r="F68" s="13">
        <v>2000000</v>
      </c>
      <c r="G68" s="13">
        <f>SUM(D68:F68)</f>
        <v>2000000</v>
      </c>
      <c r="H68" s="13">
        <v>0</v>
      </c>
      <c r="I68" s="13">
        <f>SUM(G68:H68)</f>
        <v>2000000</v>
      </c>
    </row>
    <row r="69" spans="1:9" ht="14.25" customHeight="1">
      <c r="A69" s="109"/>
      <c r="B69" s="104"/>
      <c r="C69" s="10" t="s">
        <v>133</v>
      </c>
      <c r="D69" s="13">
        <v>0</v>
      </c>
      <c r="E69" s="13">
        <v>0</v>
      </c>
      <c r="F69" s="13">
        <v>5000000</v>
      </c>
      <c r="G69" s="13">
        <f>SUM(D69:F69)</f>
        <v>5000000</v>
      </c>
      <c r="H69" s="13">
        <v>0</v>
      </c>
      <c r="I69" s="13">
        <f>SUM(G69:H69)</f>
        <v>5000000</v>
      </c>
    </row>
    <row r="70" spans="1:9" ht="14.25" customHeight="1">
      <c r="A70" s="109"/>
      <c r="B70" s="104"/>
      <c r="C70" s="10" t="s">
        <v>134</v>
      </c>
      <c r="D70" s="13">
        <v>0</v>
      </c>
      <c r="E70" s="13">
        <v>0</v>
      </c>
      <c r="F70" s="13">
        <v>3000000</v>
      </c>
      <c r="G70" s="13">
        <f>SUM(D70:F70)</f>
        <v>3000000</v>
      </c>
      <c r="H70" s="13">
        <v>0</v>
      </c>
      <c r="I70" s="13">
        <f>SUM(G70:H70)</f>
        <v>3000000</v>
      </c>
    </row>
    <row r="71" spans="1:9" ht="14.25" customHeight="1">
      <c r="A71" s="109"/>
      <c r="B71" s="104"/>
      <c r="C71" s="10" t="s">
        <v>135</v>
      </c>
      <c r="D71" s="13">
        <v>0</v>
      </c>
      <c r="E71" s="13">
        <v>7000000</v>
      </c>
      <c r="F71" s="13">
        <v>2500000</v>
      </c>
      <c r="G71" s="13">
        <f>SUM(D71:F71)</f>
        <v>9500000</v>
      </c>
      <c r="H71" s="13">
        <v>0</v>
      </c>
      <c r="I71" s="13">
        <f>SUM(G71:H71)</f>
        <v>9500000</v>
      </c>
    </row>
    <row r="72" spans="1:9" ht="14.25" customHeight="1">
      <c r="A72" s="109"/>
      <c r="B72" s="109"/>
      <c r="C72" s="10" t="s">
        <v>146</v>
      </c>
      <c r="D72" s="13">
        <v>0</v>
      </c>
      <c r="E72" s="13">
        <v>212847</v>
      </c>
      <c r="F72" s="13">
        <v>203975</v>
      </c>
      <c r="G72" s="13">
        <f t="shared" si="4"/>
        <v>416822</v>
      </c>
      <c r="H72" s="13">
        <v>-416822</v>
      </c>
      <c r="I72" s="13">
        <f t="shared" si="5"/>
        <v>0</v>
      </c>
    </row>
    <row r="73" spans="1:9" ht="14.25" customHeight="1">
      <c r="A73" s="109"/>
      <c r="B73" s="110"/>
      <c r="C73" s="84" t="s">
        <v>73</v>
      </c>
      <c r="D73" s="78">
        <v>0</v>
      </c>
      <c r="E73" s="78">
        <v>7212847</v>
      </c>
      <c r="F73" s="78">
        <v>12703975</v>
      </c>
      <c r="G73" s="78">
        <f t="shared" si="4"/>
        <v>19916822</v>
      </c>
      <c r="H73" s="78">
        <v>-416822</v>
      </c>
      <c r="I73" s="78">
        <f t="shared" si="5"/>
        <v>19500000</v>
      </c>
    </row>
    <row r="74" spans="1:9" ht="14.25" customHeight="1">
      <c r="A74" s="110"/>
      <c r="B74" s="106" t="s">
        <v>74</v>
      </c>
      <c r="C74" s="107"/>
      <c r="D74" s="24">
        <f>D66-D73</f>
        <v>416822</v>
      </c>
      <c r="E74" s="24">
        <f>E66-E73</f>
        <v>-7212847</v>
      </c>
      <c r="F74" s="24">
        <f>F66-F73</f>
        <v>-12703975</v>
      </c>
      <c r="G74" s="24">
        <f>G66-G73</f>
        <v>-19500000</v>
      </c>
      <c r="H74" s="24">
        <f>H66-H73</f>
        <v>0</v>
      </c>
      <c r="I74" s="24">
        <f>I66-I73</f>
        <v>-19500000</v>
      </c>
    </row>
    <row r="75" spans="1:9" ht="14.25" customHeight="1">
      <c r="A75" s="106" t="s">
        <v>67</v>
      </c>
      <c r="B75" s="117"/>
      <c r="C75" s="107"/>
      <c r="D75" s="24">
        <f>D58+D64+D74</f>
        <v>7400</v>
      </c>
      <c r="E75" s="24">
        <f>E58+E64+E74</f>
        <v>122495</v>
      </c>
      <c r="F75" s="24">
        <f>F58+F64+F74</f>
        <v>280314</v>
      </c>
      <c r="G75" s="24">
        <f>G58+G64+G74</f>
        <v>410209</v>
      </c>
      <c r="H75" s="24">
        <f>H58+H64+H74</f>
        <v>0</v>
      </c>
      <c r="I75" s="24">
        <f>I58+I64+I74</f>
        <v>410209</v>
      </c>
    </row>
    <row r="76" spans="1:9" ht="14.25" customHeight="1">
      <c r="A76" s="86"/>
      <c r="B76" s="86"/>
      <c r="C76" s="86"/>
      <c r="D76" s="15"/>
      <c r="E76" s="15"/>
      <c r="F76" s="15"/>
      <c r="G76" s="15"/>
      <c r="H76" s="15"/>
      <c r="I76" s="15"/>
    </row>
    <row r="77" spans="1:9" s="3" customFormat="1" ht="14.25" customHeight="1">
      <c r="A77" s="106" t="s">
        <v>68</v>
      </c>
      <c r="B77" s="117"/>
      <c r="C77" s="107"/>
      <c r="D77" s="24">
        <v>2575827</v>
      </c>
      <c r="E77" s="24">
        <v>9921443</v>
      </c>
      <c r="F77" s="24">
        <v>15990867</v>
      </c>
      <c r="G77" s="14">
        <f>SUM(D77:F77)</f>
        <v>28488137</v>
      </c>
      <c r="H77" s="14">
        <v>0</v>
      </c>
      <c r="I77" s="14">
        <f>SUM(G77:H77)</f>
        <v>28488137</v>
      </c>
    </row>
    <row r="78" spans="1:9" ht="14.25" customHeight="1">
      <c r="A78" s="106" t="s">
        <v>69</v>
      </c>
      <c r="B78" s="117"/>
      <c r="C78" s="107"/>
      <c r="D78" s="24">
        <f>D75+D77</f>
        <v>2583227</v>
      </c>
      <c r="E78" s="24">
        <f>E75+E77</f>
        <v>10043938</v>
      </c>
      <c r="F78" s="24">
        <f>F75+F77</f>
        <v>16271181</v>
      </c>
      <c r="G78" s="24">
        <f>G75+G77</f>
        <v>28898346</v>
      </c>
      <c r="H78" s="24">
        <f>H75+H77</f>
        <v>0</v>
      </c>
      <c r="I78" s="24">
        <f>I75+I77</f>
        <v>28898346</v>
      </c>
    </row>
    <row r="79" spans="1:9" ht="14.25" customHeight="1">
      <c r="A79" s="163"/>
      <c r="B79" s="164"/>
      <c r="C79" s="164"/>
      <c r="D79" s="164"/>
      <c r="E79" s="164"/>
      <c r="F79" s="164"/>
      <c r="G79" s="164"/>
      <c r="H79" s="164"/>
      <c r="I79" s="164"/>
    </row>
    <row r="80" spans="1: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</sheetData>
  <sheetProtection algorithmName="SHA-512" hashValue="dnM/b78FiV9ceBbVf7nlCuquRko0mIU+SUdnYge6Cv2776slM7yqD0X12wj+KspIQVZqJ1BBWUD+DhKBm/g6hw==" saltValue="eeO/xAtO2Ud27gA6WL/z1g==" spinCount="100000" sheet="1" scenarios="1" selectLockedCells="1"/>
  <mergeCells count="24">
    <mergeCell ref="A78:C78"/>
    <mergeCell ref="E7:E8"/>
    <mergeCell ref="A79:I79"/>
    <mergeCell ref="A65:A74"/>
    <mergeCell ref="B65:B66"/>
    <mergeCell ref="B67:B73"/>
    <mergeCell ref="B74:C74"/>
    <mergeCell ref="A75:C75"/>
    <mergeCell ref="A77:C77"/>
    <mergeCell ref="A9:A58"/>
    <mergeCell ref="B9:B17"/>
    <mergeCell ref="B18:B57"/>
    <mergeCell ref="B58:C58"/>
    <mergeCell ref="A59:A64"/>
    <mergeCell ref="B60:B63"/>
    <mergeCell ref="B64:C64"/>
    <mergeCell ref="A3:I3"/>
    <mergeCell ref="A5:I5"/>
    <mergeCell ref="A7:C8"/>
    <mergeCell ref="D7:D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firstPageNumber="2" orientation="portrait" useFirstPageNumber="1" horizontalDpi="300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Normal="100" zoomScaleSheetLayoutView="100" workbookViewId="0">
      <selection sqref="A1:B1"/>
    </sheetView>
  </sheetViews>
  <sheetFormatPr defaultColWidth="9" defaultRowHeight="13.2"/>
  <cols>
    <col min="1" max="1" width="3.77734375" style="1" customWidth="1"/>
    <col min="2" max="2" width="3.33203125" style="1" customWidth="1"/>
    <col min="3" max="3" width="42.21875" style="1" customWidth="1"/>
    <col min="4" max="7" width="12.6640625" style="1" customWidth="1"/>
    <col min="8" max="8" width="21.6640625" style="1" customWidth="1"/>
    <col min="9" max="16384" width="9" style="1"/>
  </cols>
  <sheetData>
    <row r="1" spans="1:7" ht="18.75" customHeight="1">
      <c r="A1" s="113"/>
      <c r="B1" s="113"/>
      <c r="C1" s="19"/>
      <c r="D1" s="19"/>
      <c r="E1" s="19"/>
      <c r="F1" s="114"/>
      <c r="G1" s="114"/>
    </row>
    <row r="2" spans="1:7" ht="15" customHeight="1">
      <c r="A2" s="75"/>
      <c r="B2" s="75"/>
      <c r="C2" s="75"/>
      <c r="D2" s="75"/>
      <c r="E2" s="115" t="s">
        <v>151</v>
      </c>
      <c r="F2" s="115"/>
      <c r="G2" s="115"/>
    </row>
    <row r="3" spans="1:7" ht="14.4">
      <c r="A3" s="116" t="s">
        <v>152</v>
      </c>
      <c r="B3" s="116"/>
      <c r="C3" s="116"/>
      <c r="D3" s="116"/>
      <c r="E3" s="116"/>
      <c r="F3" s="116"/>
      <c r="G3" s="116"/>
    </row>
    <row r="4" spans="1:7">
      <c r="A4" s="75"/>
      <c r="B4" s="75"/>
      <c r="C4" s="75"/>
      <c r="D4" s="75"/>
      <c r="E4" s="75"/>
      <c r="F4" s="75"/>
      <c r="G4" s="75"/>
    </row>
    <row r="5" spans="1:7">
      <c r="A5" s="113" t="s">
        <v>138</v>
      </c>
      <c r="B5" s="113"/>
      <c r="C5" s="113"/>
      <c r="D5" s="113"/>
      <c r="E5" s="113"/>
      <c r="F5" s="113"/>
      <c r="G5" s="113"/>
    </row>
    <row r="6" spans="1:7" ht="13.5" customHeight="1">
      <c r="A6" s="75"/>
      <c r="B6" s="75"/>
      <c r="C6" s="75"/>
      <c r="D6" s="75"/>
      <c r="E6" s="75"/>
      <c r="F6" s="75"/>
      <c r="G6" s="76" t="s">
        <v>52</v>
      </c>
    </row>
    <row r="7" spans="1:7" ht="14.25" customHeight="1">
      <c r="A7" s="100" t="s">
        <v>34</v>
      </c>
      <c r="B7" s="101"/>
      <c r="C7" s="102"/>
      <c r="D7" s="8" t="s">
        <v>53</v>
      </c>
      <c r="E7" s="8" t="s">
        <v>54</v>
      </c>
      <c r="F7" s="8" t="s">
        <v>55</v>
      </c>
      <c r="G7" s="8" t="s">
        <v>9</v>
      </c>
    </row>
    <row r="8" spans="1:7" ht="14.25" customHeight="1">
      <c r="A8" s="103" t="s">
        <v>149</v>
      </c>
      <c r="B8" s="103" t="s">
        <v>126</v>
      </c>
      <c r="C8" s="7" t="s">
        <v>81</v>
      </c>
      <c r="D8" s="13">
        <v>9000</v>
      </c>
      <c r="E8" s="13">
        <v>578</v>
      </c>
      <c r="F8" s="13">
        <f t="shared" ref="F8:F15" si="0">D8-E8</f>
        <v>8422</v>
      </c>
      <c r="G8" s="92"/>
    </row>
    <row r="9" spans="1:7" ht="14.25" customHeight="1">
      <c r="A9" s="104"/>
      <c r="B9" s="105"/>
      <c r="C9" s="8" t="s">
        <v>70</v>
      </c>
      <c r="D9" s="14">
        <v>9000</v>
      </c>
      <c r="E9" s="14">
        <v>578</v>
      </c>
      <c r="F9" s="14">
        <f t="shared" si="0"/>
        <v>8422</v>
      </c>
      <c r="G9" s="93"/>
    </row>
    <row r="10" spans="1:7" ht="14.25" customHeight="1">
      <c r="A10" s="104"/>
      <c r="B10" s="103" t="s">
        <v>11</v>
      </c>
      <c r="C10" s="7" t="s">
        <v>86</v>
      </c>
      <c r="D10" s="13">
        <v>379000</v>
      </c>
      <c r="E10" s="13">
        <v>320000</v>
      </c>
      <c r="F10" s="13">
        <f t="shared" si="0"/>
        <v>59000</v>
      </c>
      <c r="G10" s="92"/>
    </row>
    <row r="11" spans="1:7" ht="14.25" customHeight="1">
      <c r="A11" s="104"/>
      <c r="B11" s="104"/>
      <c r="C11" s="7" t="s">
        <v>87</v>
      </c>
      <c r="D11" s="13">
        <v>379000</v>
      </c>
      <c r="E11" s="13">
        <v>320000</v>
      </c>
      <c r="F11" s="13">
        <f>D11-E11</f>
        <v>59000</v>
      </c>
      <c r="G11" s="92"/>
    </row>
    <row r="12" spans="1:7" ht="14.25" customHeight="1">
      <c r="A12" s="104"/>
      <c r="B12" s="104"/>
      <c r="C12" s="7" t="s">
        <v>104</v>
      </c>
      <c r="D12" s="13">
        <v>130000</v>
      </c>
      <c r="E12" s="13">
        <v>90000</v>
      </c>
      <c r="F12" s="13">
        <f>D12-E12</f>
        <v>40000</v>
      </c>
      <c r="G12" s="92"/>
    </row>
    <row r="13" spans="1:7" ht="14.25" customHeight="1">
      <c r="A13" s="104"/>
      <c r="B13" s="104"/>
      <c r="C13" s="7" t="s">
        <v>113</v>
      </c>
      <c r="D13" s="13">
        <v>100000</v>
      </c>
      <c r="E13" s="13">
        <v>90000</v>
      </c>
      <c r="F13" s="13">
        <f>D13-E13</f>
        <v>10000</v>
      </c>
      <c r="G13" s="92"/>
    </row>
    <row r="14" spans="1:7" ht="14.25" customHeight="1">
      <c r="A14" s="104"/>
      <c r="B14" s="104"/>
      <c r="C14" s="9" t="s">
        <v>121</v>
      </c>
      <c r="D14" s="68">
        <v>30000</v>
      </c>
      <c r="E14" s="68">
        <v>0</v>
      </c>
      <c r="F14" s="13">
        <f t="shared" si="0"/>
        <v>30000</v>
      </c>
      <c r="G14" s="94"/>
    </row>
    <row r="15" spans="1:7" ht="14.25" customHeight="1">
      <c r="A15" s="104"/>
      <c r="B15" s="105"/>
      <c r="C15" s="8" t="s">
        <v>71</v>
      </c>
      <c r="D15" s="14">
        <v>509000</v>
      </c>
      <c r="E15" s="14">
        <v>410000</v>
      </c>
      <c r="F15" s="14">
        <f t="shared" si="0"/>
        <v>99000</v>
      </c>
      <c r="G15" s="93"/>
    </row>
    <row r="16" spans="1:7" ht="14.25" customHeight="1">
      <c r="A16" s="105"/>
      <c r="B16" s="106" t="s">
        <v>72</v>
      </c>
      <c r="C16" s="107"/>
      <c r="D16" s="14">
        <v>-500000</v>
      </c>
      <c r="E16" s="14">
        <v>-409422</v>
      </c>
      <c r="F16" s="14">
        <f>F9-F15</f>
        <v>-90578</v>
      </c>
      <c r="G16" s="93"/>
    </row>
    <row r="17" spans="1:7" ht="14.25" customHeight="1">
      <c r="A17" s="103" t="s">
        <v>125</v>
      </c>
      <c r="B17" s="80" t="s">
        <v>126</v>
      </c>
      <c r="C17" s="8" t="s">
        <v>37</v>
      </c>
      <c r="D17" s="14">
        <v>0</v>
      </c>
      <c r="E17" s="14">
        <v>0</v>
      </c>
      <c r="F17" s="14">
        <f t="shared" ref="F17:F18" si="1">D17-E17</f>
        <v>0</v>
      </c>
      <c r="G17" s="93"/>
    </row>
    <row r="18" spans="1:7" ht="14.25" customHeight="1">
      <c r="A18" s="104"/>
      <c r="B18" s="81" t="s">
        <v>150</v>
      </c>
      <c r="C18" s="8" t="s">
        <v>36</v>
      </c>
      <c r="D18" s="14">
        <v>0</v>
      </c>
      <c r="E18" s="14">
        <v>0</v>
      </c>
      <c r="F18" s="14">
        <f t="shared" si="1"/>
        <v>0</v>
      </c>
      <c r="G18" s="93"/>
    </row>
    <row r="19" spans="1:7" ht="14.25" customHeight="1">
      <c r="A19" s="105"/>
      <c r="B19" s="97" t="s">
        <v>35</v>
      </c>
      <c r="C19" s="97"/>
      <c r="D19" s="14">
        <v>0</v>
      </c>
      <c r="E19" s="14">
        <v>0</v>
      </c>
      <c r="F19" s="14">
        <f>F17-F18</f>
        <v>0</v>
      </c>
      <c r="G19" s="93"/>
    </row>
    <row r="20" spans="1:7" ht="14.25" customHeight="1">
      <c r="A20" s="103" t="s">
        <v>130</v>
      </c>
      <c r="B20" s="165" t="s">
        <v>126</v>
      </c>
      <c r="C20" s="7" t="s">
        <v>145</v>
      </c>
      <c r="D20" s="13">
        <v>500000</v>
      </c>
      <c r="E20" s="13">
        <v>416822</v>
      </c>
      <c r="F20" s="13">
        <f t="shared" ref="F20:F22" si="2">D20-E20</f>
        <v>83178</v>
      </c>
      <c r="G20" s="92"/>
    </row>
    <row r="21" spans="1:7" ht="14.25" customHeight="1">
      <c r="A21" s="104"/>
      <c r="B21" s="166"/>
      <c r="C21" s="8" t="s">
        <v>56</v>
      </c>
      <c r="D21" s="14">
        <v>500000</v>
      </c>
      <c r="E21" s="14">
        <v>416822</v>
      </c>
      <c r="F21" s="14">
        <f t="shared" si="2"/>
        <v>83178</v>
      </c>
      <c r="G21" s="93"/>
    </row>
    <row r="22" spans="1:7" ht="14.25" customHeight="1">
      <c r="A22" s="104"/>
      <c r="B22" s="156" t="s">
        <v>150</v>
      </c>
      <c r="C22" s="8" t="s">
        <v>73</v>
      </c>
      <c r="D22" s="14">
        <v>0</v>
      </c>
      <c r="E22" s="14">
        <v>0</v>
      </c>
      <c r="F22" s="14">
        <f t="shared" si="2"/>
        <v>0</v>
      </c>
      <c r="G22" s="93"/>
    </row>
    <row r="23" spans="1:7" ht="14.25" customHeight="1">
      <c r="A23" s="105"/>
      <c r="B23" s="97" t="s">
        <v>74</v>
      </c>
      <c r="C23" s="97"/>
      <c r="D23" s="14">
        <v>500000</v>
      </c>
      <c r="E23" s="14">
        <v>416822</v>
      </c>
      <c r="F23" s="14">
        <f>F21-F22</f>
        <v>83178</v>
      </c>
      <c r="G23" s="93"/>
    </row>
    <row r="24" spans="1:7" ht="14.25" customHeight="1">
      <c r="A24" s="99" t="s">
        <v>12</v>
      </c>
      <c r="B24" s="99"/>
      <c r="C24" s="99"/>
      <c r="D24" s="78">
        <v>0</v>
      </c>
      <c r="E24" s="157" t="s">
        <v>136</v>
      </c>
      <c r="F24" s="95">
        <f>D24</f>
        <v>0</v>
      </c>
      <c r="G24" s="159"/>
    </row>
    <row r="25" spans="1:7" ht="14.25" customHeight="1">
      <c r="A25" s="16"/>
      <c r="B25" s="17"/>
      <c r="C25" s="18"/>
      <c r="D25" s="68">
        <v>0</v>
      </c>
      <c r="E25" s="158"/>
      <c r="F25" s="96"/>
      <c r="G25" s="160"/>
    </row>
    <row r="26" spans="1:7" ht="14.25" customHeight="1">
      <c r="A26" s="97" t="s">
        <v>41</v>
      </c>
      <c r="B26" s="97"/>
      <c r="C26" s="97"/>
      <c r="D26" s="14">
        <v>0</v>
      </c>
      <c r="E26" s="14">
        <v>7400</v>
      </c>
      <c r="F26" s="14">
        <f>F16+F19+F23-F24</f>
        <v>-7400</v>
      </c>
      <c r="G26" s="93"/>
    </row>
    <row r="27" spans="1:7" s="3" customFormat="1" ht="14.25" customHeight="1">
      <c r="A27" s="86"/>
      <c r="B27" s="86"/>
      <c r="C27" s="86"/>
      <c r="D27" s="15"/>
      <c r="E27" s="15"/>
      <c r="F27" s="15"/>
      <c r="G27" s="15"/>
    </row>
    <row r="28" spans="1:7" ht="14.25" customHeight="1">
      <c r="A28" s="97" t="s">
        <v>42</v>
      </c>
      <c r="B28" s="97"/>
      <c r="C28" s="97"/>
      <c r="D28" s="14">
        <v>0</v>
      </c>
      <c r="E28" s="14">
        <v>2575827</v>
      </c>
      <c r="F28" s="14">
        <f>D28-E28</f>
        <v>-2575827</v>
      </c>
      <c r="G28" s="93"/>
    </row>
    <row r="29" spans="1:7" ht="14.25" customHeight="1">
      <c r="A29" s="97" t="s">
        <v>43</v>
      </c>
      <c r="B29" s="97"/>
      <c r="C29" s="97"/>
      <c r="D29" s="14">
        <v>0</v>
      </c>
      <c r="E29" s="14">
        <v>2583227</v>
      </c>
      <c r="F29" s="14">
        <f>F26+F28</f>
        <v>-2583227</v>
      </c>
      <c r="G29" s="93"/>
    </row>
    <row r="30" spans="1:7" ht="14.25" customHeight="1">
      <c r="A30" s="98"/>
      <c r="B30" s="98"/>
      <c r="C30" s="98"/>
      <c r="D30" s="98"/>
      <c r="E30" s="98"/>
      <c r="F30" s="98"/>
      <c r="G30" s="98"/>
    </row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</sheetData>
  <sheetProtection algorithmName="SHA-512" hashValue="uQHEWJFA0ZjylbTf/DLdLV2jN15nx/0prbqZZFIzwuTLKuvhy7oBMx2yxiPE3mWFllPrA7snylu1E7cU5m4uaA==" saltValue="kW//42e3VgPddHsAUUnNtA==" spinCount="100000" sheet="1" scenarios="1" selectLockedCells="1"/>
  <mergeCells count="23">
    <mergeCell ref="F24:F25"/>
    <mergeCell ref="G24:G25"/>
    <mergeCell ref="A26:C26"/>
    <mergeCell ref="A28:C28"/>
    <mergeCell ref="A29:C29"/>
    <mergeCell ref="A30:G30"/>
    <mergeCell ref="A20:A23"/>
    <mergeCell ref="B20:B21"/>
    <mergeCell ref="B23:C23"/>
    <mergeCell ref="A24:C24"/>
    <mergeCell ref="E24:E25"/>
    <mergeCell ref="A8:A16"/>
    <mergeCell ref="B8:B9"/>
    <mergeCell ref="B10:B15"/>
    <mergeCell ref="B16:C16"/>
    <mergeCell ref="A17:A19"/>
    <mergeCell ref="B19:C19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view="pageBreakPreview" zoomScaleNormal="100" zoomScaleSheetLayoutView="100" workbookViewId="0">
      <selection sqref="A1:B1"/>
    </sheetView>
  </sheetViews>
  <sheetFormatPr defaultColWidth="9" defaultRowHeight="13.2"/>
  <cols>
    <col min="1" max="1" width="3.77734375" style="1" customWidth="1"/>
    <col min="2" max="2" width="3.33203125" style="1" customWidth="1"/>
    <col min="3" max="3" width="42.21875" style="1" customWidth="1"/>
    <col min="4" max="7" width="12.6640625" style="1" customWidth="1"/>
    <col min="8" max="8" width="21.6640625" style="1" customWidth="1"/>
    <col min="9" max="16384" width="9" style="1"/>
  </cols>
  <sheetData>
    <row r="1" spans="1:7" ht="18.75" customHeight="1">
      <c r="A1" s="113"/>
      <c r="B1" s="113"/>
      <c r="C1" s="19"/>
      <c r="D1" s="19"/>
      <c r="E1" s="19"/>
      <c r="F1" s="114"/>
      <c r="G1" s="114"/>
    </row>
    <row r="2" spans="1:7" ht="15" customHeight="1">
      <c r="A2" s="75"/>
      <c r="B2" s="75"/>
      <c r="C2" s="75"/>
      <c r="D2" s="75"/>
      <c r="E2" s="115" t="s">
        <v>153</v>
      </c>
      <c r="F2" s="115"/>
      <c r="G2" s="115"/>
    </row>
    <row r="3" spans="1:7" ht="14.4">
      <c r="A3" s="116" t="s">
        <v>154</v>
      </c>
      <c r="B3" s="116"/>
      <c r="C3" s="116"/>
      <c r="D3" s="116"/>
      <c r="E3" s="116"/>
      <c r="F3" s="116"/>
      <c r="G3" s="116"/>
    </row>
    <row r="4" spans="1:7">
      <c r="A4" s="75"/>
      <c r="B4" s="75"/>
      <c r="C4" s="75"/>
      <c r="D4" s="75"/>
      <c r="E4" s="75"/>
      <c r="F4" s="75"/>
      <c r="G4" s="75"/>
    </row>
    <row r="5" spans="1:7">
      <c r="A5" s="113" t="s">
        <v>155</v>
      </c>
      <c r="B5" s="113"/>
      <c r="C5" s="113"/>
      <c r="D5" s="113"/>
      <c r="E5" s="113"/>
      <c r="F5" s="113"/>
      <c r="G5" s="113"/>
    </row>
    <row r="6" spans="1:7" ht="13.5" customHeight="1">
      <c r="A6" s="75"/>
      <c r="B6" s="75"/>
      <c r="C6" s="75"/>
      <c r="D6" s="75"/>
      <c r="E6" s="75"/>
      <c r="F6" s="75"/>
      <c r="G6" s="76" t="s">
        <v>52</v>
      </c>
    </row>
    <row r="7" spans="1:7" ht="14.25" customHeight="1">
      <c r="A7" s="100" t="s">
        <v>34</v>
      </c>
      <c r="B7" s="101"/>
      <c r="C7" s="102"/>
      <c r="D7" s="8" t="s">
        <v>53</v>
      </c>
      <c r="E7" s="8" t="s">
        <v>54</v>
      </c>
      <c r="F7" s="8" t="s">
        <v>55</v>
      </c>
      <c r="G7" s="8" t="s">
        <v>9</v>
      </c>
    </row>
    <row r="8" spans="1:7" ht="14.25" customHeight="1">
      <c r="A8" s="103" t="s">
        <v>44</v>
      </c>
      <c r="B8" s="103" t="s">
        <v>10</v>
      </c>
      <c r="C8" s="6" t="s">
        <v>78</v>
      </c>
      <c r="D8" s="78">
        <v>145556605</v>
      </c>
      <c r="E8" s="78">
        <v>145485675</v>
      </c>
      <c r="F8" s="13">
        <f t="shared" ref="F8:F53" si="0">D8-E8</f>
        <v>70930</v>
      </c>
      <c r="G8" s="91"/>
    </row>
    <row r="9" spans="1:7" ht="14.25" customHeight="1">
      <c r="A9" s="104"/>
      <c r="B9" s="104"/>
      <c r="C9" s="7" t="s">
        <v>79</v>
      </c>
      <c r="D9" s="13">
        <v>137619180</v>
      </c>
      <c r="E9" s="13">
        <v>137548250</v>
      </c>
      <c r="F9" s="13">
        <f>D9-E9</f>
        <v>70930</v>
      </c>
      <c r="G9" s="92"/>
    </row>
    <row r="10" spans="1:7" ht="14.25" customHeight="1">
      <c r="A10" s="104"/>
      <c r="B10" s="104"/>
      <c r="C10" s="7" t="s">
        <v>80</v>
      </c>
      <c r="D10" s="13">
        <v>7937425</v>
      </c>
      <c r="E10" s="13">
        <v>7937425</v>
      </c>
      <c r="F10" s="13">
        <f>D10-E10</f>
        <v>0</v>
      </c>
      <c r="G10" s="92"/>
    </row>
    <row r="11" spans="1:7" ht="14.25" customHeight="1">
      <c r="A11" s="104"/>
      <c r="B11" s="104"/>
      <c r="C11" s="7" t="s">
        <v>81</v>
      </c>
      <c r="D11" s="13">
        <v>10000</v>
      </c>
      <c r="E11" s="13">
        <v>4074</v>
      </c>
      <c r="F11" s="13">
        <f>D11-E11</f>
        <v>5926</v>
      </c>
      <c r="G11" s="92"/>
    </row>
    <row r="12" spans="1:7" ht="14.25" customHeight="1">
      <c r="A12" s="104"/>
      <c r="B12" s="104"/>
      <c r="C12" s="7" t="s">
        <v>82</v>
      </c>
      <c r="D12" s="13">
        <v>2512000</v>
      </c>
      <c r="E12" s="13">
        <v>2498900</v>
      </c>
      <c r="F12" s="13">
        <f>D12-E12</f>
        <v>13100</v>
      </c>
      <c r="G12" s="92"/>
    </row>
    <row r="13" spans="1:7" ht="14.25" customHeight="1">
      <c r="A13" s="104"/>
      <c r="B13" s="104"/>
      <c r="C13" s="7" t="s">
        <v>83</v>
      </c>
      <c r="D13" s="13">
        <v>22000</v>
      </c>
      <c r="E13" s="13">
        <v>19500</v>
      </c>
      <c r="F13" s="13">
        <f>D13-E13</f>
        <v>2500</v>
      </c>
      <c r="G13" s="92"/>
    </row>
    <row r="14" spans="1:7" ht="14.25" customHeight="1">
      <c r="A14" s="104"/>
      <c r="B14" s="104"/>
      <c r="C14" s="7" t="s">
        <v>84</v>
      </c>
      <c r="D14" s="13">
        <v>1950000</v>
      </c>
      <c r="E14" s="13">
        <v>1945800</v>
      </c>
      <c r="F14" s="13">
        <f>D14-E14</f>
        <v>4200</v>
      </c>
      <c r="G14" s="92"/>
    </row>
    <row r="15" spans="1:7" ht="14.25" customHeight="1">
      <c r="A15" s="104"/>
      <c r="B15" s="104"/>
      <c r="C15" s="7" t="s">
        <v>85</v>
      </c>
      <c r="D15" s="13">
        <v>540000</v>
      </c>
      <c r="E15" s="13">
        <v>533600</v>
      </c>
      <c r="F15" s="13">
        <f t="shared" si="0"/>
        <v>6400</v>
      </c>
      <c r="G15" s="92"/>
    </row>
    <row r="16" spans="1:7" ht="14.25" customHeight="1">
      <c r="A16" s="104"/>
      <c r="B16" s="105"/>
      <c r="C16" s="8" t="s">
        <v>70</v>
      </c>
      <c r="D16" s="14">
        <v>148078605</v>
      </c>
      <c r="E16" s="14">
        <v>147988649</v>
      </c>
      <c r="F16" s="14">
        <f t="shared" si="0"/>
        <v>89956</v>
      </c>
      <c r="G16" s="93"/>
    </row>
    <row r="17" spans="1:7" ht="14.25" customHeight="1">
      <c r="A17" s="104"/>
      <c r="B17" s="103" t="s">
        <v>11</v>
      </c>
      <c r="C17" s="7" t="s">
        <v>86</v>
      </c>
      <c r="D17" s="13">
        <v>111220906</v>
      </c>
      <c r="E17" s="13">
        <v>111159605</v>
      </c>
      <c r="F17" s="13">
        <f t="shared" si="0"/>
        <v>61301</v>
      </c>
      <c r="G17" s="92"/>
    </row>
    <row r="18" spans="1:7" ht="14.25" customHeight="1">
      <c r="A18" s="104"/>
      <c r="B18" s="104"/>
      <c r="C18" s="7" t="s">
        <v>88</v>
      </c>
      <c r="D18" s="13">
        <v>25186806</v>
      </c>
      <c r="E18" s="13">
        <v>25180140</v>
      </c>
      <c r="F18" s="13">
        <f>D18-E18</f>
        <v>6666</v>
      </c>
      <c r="G18" s="92"/>
    </row>
    <row r="19" spans="1:7" ht="14.25" customHeight="1">
      <c r="A19" s="104"/>
      <c r="B19" s="104"/>
      <c r="C19" s="7" t="s">
        <v>89</v>
      </c>
      <c r="D19" s="13">
        <v>9700000</v>
      </c>
      <c r="E19" s="13">
        <v>9699594</v>
      </c>
      <c r="F19" s="13">
        <f>D19-E19</f>
        <v>406</v>
      </c>
      <c r="G19" s="92"/>
    </row>
    <row r="20" spans="1:7" ht="14.25" customHeight="1">
      <c r="A20" s="104"/>
      <c r="B20" s="104"/>
      <c r="C20" s="7" t="s">
        <v>90</v>
      </c>
      <c r="D20" s="13">
        <v>60774100</v>
      </c>
      <c r="E20" s="13">
        <v>60750977</v>
      </c>
      <c r="F20" s="13">
        <f>D20-E20</f>
        <v>23123</v>
      </c>
      <c r="G20" s="92"/>
    </row>
    <row r="21" spans="1:7" ht="14.25" customHeight="1">
      <c r="A21" s="104"/>
      <c r="B21" s="104"/>
      <c r="C21" s="7" t="s">
        <v>91</v>
      </c>
      <c r="D21" s="13">
        <v>1480000</v>
      </c>
      <c r="E21" s="13">
        <v>1475100</v>
      </c>
      <c r="F21" s="13">
        <f>D21-E21</f>
        <v>4900</v>
      </c>
      <c r="G21" s="92"/>
    </row>
    <row r="22" spans="1:7" ht="14.25" customHeight="1">
      <c r="A22" s="104"/>
      <c r="B22" s="104"/>
      <c r="C22" s="7" t="s">
        <v>92</v>
      </c>
      <c r="D22" s="13">
        <v>14080000</v>
      </c>
      <c r="E22" s="13">
        <v>14053794</v>
      </c>
      <c r="F22" s="13">
        <f>D22-E22</f>
        <v>26206</v>
      </c>
      <c r="G22" s="92"/>
    </row>
    <row r="23" spans="1:7" ht="14.25" customHeight="1">
      <c r="A23" s="104"/>
      <c r="B23" s="104"/>
      <c r="C23" s="7" t="s">
        <v>93</v>
      </c>
      <c r="D23" s="13">
        <v>20769685</v>
      </c>
      <c r="E23" s="13">
        <v>20716746</v>
      </c>
      <c r="F23" s="13">
        <f>D23-E23</f>
        <v>52939</v>
      </c>
      <c r="G23" s="92"/>
    </row>
    <row r="24" spans="1:7" ht="14.25" customHeight="1">
      <c r="A24" s="104"/>
      <c r="B24" s="104"/>
      <c r="C24" s="7" t="s">
        <v>94</v>
      </c>
      <c r="D24" s="13">
        <v>8625000</v>
      </c>
      <c r="E24" s="13">
        <v>8624561</v>
      </c>
      <c r="F24" s="13">
        <f>D24-E24</f>
        <v>439</v>
      </c>
      <c r="G24" s="92"/>
    </row>
    <row r="25" spans="1:7" ht="14.25" customHeight="1">
      <c r="A25" s="104"/>
      <c r="B25" s="104"/>
      <c r="C25" s="7" t="s">
        <v>95</v>
      </c>
      <c r="D25" s="13">
        <v>645000</v>
      </c>
      <c r="E25" s="13">
        <v>640084</v>
      </c>
      <c r="F25" s="13">
        <f>D25-E25</f>
        <v>4916</v>
      </c>
      <c r="G25" s="92"/>
    </row>
    <row r="26" spans="1:7" ht="14.25" customHeight="1">
      <c r="A26" s="104"/>
      <c r="B26" s="104"/>
      <c r="C26" s="7" t="s">
        <v>96</v>
      </c>
      <c r="D26" s="13">
        <v>3885260</v>
      </c>
      <c r="E26" s="13">
        <v>3884531</v>
      </c>
      <c r="F26" s="13">
        <f>D26-E26</f>
        <v>729</v>
      </c>
      <c r="G26" s="92"/>
    </row>
    <row r="27" spans="1:7" ht="14.25" customHeight="1">
      <c r="A27" s="104"/>
      <c r="B27" s="104"/>
      <c r="C27" s="7" t="s">
        <v>97</v>
      </c>
      <c r="D27" s="13">
        <v>3570000</v>
      </c>
      <c r="E27" s="13">
        <v>3566157</v>
      </c>
      <c r="F27" s="13">
        <f>D27-E27</f>
        <v>3843</v>
      </c>
      <c r="G27" s="92"/>
    </row>
    <row r="28" spans="1:7" ht="14.25" customHeight="1">
      <c r="A28" s="104"/>
      <c r="B28" s="104"/>
      <c r="C28" s="7" t="s">
        <v>98</v>
      </c>
      <c r="D28" s="13">
        <v>105000</v>
      </c>
      <c r="E28" s="13">
        <v>104050</v>
      </c>
      <c r="F28" s="13">
        <f>D28-E28</f>
        <v>950</v>
      </c>
      <c r="G28" s="92"/>
    </row>
    <row r="29" spans="1:7" ht="14.25" customHeight="1">
      <c r="A29" s="104"/>
      <c r="B29" s="104"/>
      <c r="C29" s="7" t="s">
        <v>99</v>
      </c>
      <c r="D29" s="13">
        <v>2942000</v>
      </c>
      <c r="E29" s="13">
        <v>2940702</v>
      </c>
      <c r="F29" s="13">
        <f>D29-E29</f>
        <v>1298</v>
      </c>
      <c r="G29" s="92"/>
    </row>
    <row r="30" spans="1:7" ht="14.25" customHeight="1">
      <c r="A30" s="104"/>
      <c r="B30" s="104"/>
      <c r="C30" s="7" t="s">
        <v>100</v>
      </c>
      <c r="D30" s="13">
        <v>267425</v>
      </c>
      <c r="E30" s="13">
        <v>243500</v>
      </c>
      <c r="F30" s="13">
        <f>D30-E30</f>
        <v>23925</v>
      </c>
      <c r="G30" s="92"/>
    </row>
    <row r="31" spans="1:7" ht="14.25" customHeight="1">
      <c r="A31" s="104"/>
      <c r="B31" s="104"/>
      <c r="C31" s="7" t="s">
        <v>101</v>
      </c>
      <c r="D31" s="13">
        <v>570000</v>
      </c>
      <c r="E31" s="13">
        <v>564848</v>
      </c>
      <c r="F31" s="13">
        <f>D31-E31</f>
        <v>5152</v>
      </c>
      <c r="G31" s="92"/>
    </row>
    <row r="32" spans="1:7" ht="14.25" customHeight="1">
      <c r="A32" s="104"/>
      <c r="B32" s="104"/>
      <c r="C32" s="7" t="s">
        <v>102</v>
      </c>
      <c r="D32" s="13">
        <v>140000</v>
      </c>
      <c r="E32" s="13">
        <v>134313</v>
      </c>
      <c r="F32" s="13">
        <f>D32-E32</f>
        <v>5687</v>
      </c>
      <c r="G32" s="92"/>
    </row>
    <row r="33" spans="1:7" ht="14.25" customHeight="1">
      <c r="A33" s="104"/>
      <c r="B33" s="104"/>
      <c r="C33" s="7" t="s">
        <v>103</v>
      </c>
      <c r="D33" s="13">
        <v>20000</v>
      </c>
      <c r="E33" s="13">
        <v>14000</v>
      </c>
      <c r="F33" s="13">
        <f>D33-E33</f>
        <v>6000</v>
      </c>
      <c r="G33" s="92"/>
    </row>
    <row r="34" spans="1:7" ht="14.25" customHeight="1">
      <c r="A34" s="104"/>
      <c r="B34" s="104"/>
      <c r="C34" s="7" t="s">
        <v>104</v>
      </c>
      <c r="D34" s="13">
        <v>7576167</v>
      </c>
      <c r="E34" s="13">
        <v>7478937</v>
      </c>
      <c r="F34" s="13">
        <f>D34-E34</f>
        <v>97230</v>
      </c>
      <c r="G34" s="92"/>
    </row>
    <row r="35" spans="1:7" ht="14.25" customHeight="1">
      <c r="A35" s="104"/>
      <c r="B35" s="104"/>
      <c r="C35" s="7" t="s">
        <v>105</v>
      </c>
      <c r="D35" s="13">
        <v>607829</v>
      </c>
      <c r="E35" s="13">
        <v>597676</v>
      </c>
      <c r="F35" s="13">
        <f>D35-E35</f>
        <v>10153</v>
      </c>
      <c r="G35" s="92"/>
    </row>
    <row r="36" spans="1:7" ht="14.25" customHeight="1">
      <c r="A36" s="104"/>
      <c r="B36" s="104"/>
      <c r="C36" s="7" t="s">
        <v>106</v>
      </c>
      <c r="D36" s="13">
        <v>135000</v>
      </c>
      <c r="E36" s="13">
        <v>134500</v>
      </c>
      <c r="F36" s="13">
        <f>D36-E36</f>
        <v>500</v>
      </c>
      <c r="G36" s="92"/>
    </row>
    <row r="37" spans="1:7" ht="14.25" customHeight="1">
      <c r="A37" s="104"/>
      <c r="B37" s="104"/>
      <c r="C37" s="7" t="s">
        <v>107</v>
      </c>
      <c r="D37" s="13">
        <v>600</v>
      </c>
      <c r="E37" s="13">
        <v>600</v>
      </c>
      <c r="F37" s="13">
        <f>D37-E37</f>
        <v>0</v>
      </c>
      <c r="G37" s="92"/>
    </row>
    <row r="38" spans="1:7" ht="14.25" customHeight="1">
      <c r="A38" s="104"/>
      <c r="B38" s="104"/>
      <c r="C38" s="7" t="s">
        <v>108</v>
      </c>
      <c r="D38" s="13">
        <v>900000</v>
      </c>
      <c r="E38" s="13">
        <v>893679</v>
      </c>
      <c r="F38" s="13">
        <f>D38-E38</f>
        <v>6321</v>
      </c>
      <c r="G38" s="92"/>
    </row>
    <row r="39" spans="1:7" ht="14.25" customHeight="1">
      <c r="A39" s="104"/>
      <c r="B39" s="104"/>
      <c r="C39" s="7" t="s">
        <v>109</v>
      </c>
      <c r="D39" s="13">
        <v>762550</v>
      </c>
      <c r="E39" s="13">
        <v>760626</v>
      </c>
      <c r="F39" s="13">
        <f>D39-E39</f>
        <v>1924</v>
      </c>
      <c r="G39" s="92"/>
    </row>
    <row r="40" spans="1:7" ht="14.25" customHeight="1">
      <c r="A40" s="104"/>
      <c r="B40" s="104"/>
      <c r="C40" s="7" t="s">
        <v>110</v>
      </c>
      <c r="D40" s="13">
        <v>25000</v>
      </c>
      <c r="E40" s="13">
        <v>24018</v>
      </c>
      <c r="F40" s="13">
        <f>D40-E40</f>
        <v>982</v>
      </c>
      <c r="G40" s="92"/>
    </row>
    <row r="41" spans="1:7" ht="14.25" customHeight="1">
      <c r="A41" s="104"/>
      <c r="B41" s="104"/>
      <c r="C41" s="7" t="s">
        <v>111</v>
      </c>
      <c r="D41" s="13">
        <v>1160000</v>
      </c>
      <c r="E41" s="13">
        <v>1140763</v>
      </c>
      <c r="F41" s="13">
        <f>D41-E41</f>
        <v>19237</v>
      </c>
      <c r="G41" s="92"/>
    </row>
    <row r="42" spans="1:7" ht="14.25" customHeight="1">
      <c r="A42" s="104"/>
      <c r="B42" s="104"/>
      <c r="C42" s="7" t="s">
        <v>112</v>
      </c>
      <c r="D42" s="13">
        <v>400000</v>
      </c>
      <c r="E42" s="13">
        <v>380077</v>
      </c>
      <c r="F42" s="13">
        <f>D42-E42</f>
        <v>19923</v>
      </c>
      <c r="G42" s="92"/>
    </row>
    <row r="43" spans="1:7" ht="14.25" customHeight="1">
      <c r="A43" s="104"/>
      <c r="B43" s="104"/>
      <c r="C43" s="7" t="s">
        <v>113</v>
      </c>
      <c r="D43" s="13">
        <v>7585</v>
      </c>
      <c r="E43" s="13">
        <v>0</v>
      </c>
      <c r="F43" s="13">
        <f>D43-E43</f>
        <v>7585</v>
      </c>
      <c r="G43" s="92"/>
    </row>
    <row r="44" spans="1:7" ht="14.25" customHeight="1">
      <c r="A44" s="104"/>
      <c r="B44" s="104"/>
      <c r="C44" s="7" t="s">
        <v>114</v>
      </c>
      <c r="D44" s="13">
        <v>10000</v>
      </c>
      <c r="E44" s="13">
        <v>0</v>
      </c>
      <c r="F44" s="13">
        <f>D44-E44</f>
        <v>10000</v>
      </c>
      <c r="G44" s="92"/>
    </row>
    <row r="45" spans="1:7" ht="14.25" customHeight="1">
      <c r="A45" s="104"/>
      <c r="B45" s="104"/>
      <c r="C45" s="7" t="s">
        <v>115</v>
      </c>
      <c r="D45" s="13">
        <v>1940000</v>
      </c>
      <c r="E45" s="13">
        <v>1939879</v>
      </c>
      <c r="F45" s="13">
        <f>D45-E45</f>
        <v>121</v>
      </c>
      <c r="G45" s="92"/>
    </row>
    <row r="46" spans="1:7" ht="14.25" customHeight="1">
      <c r="A46" s="104"/>
      <c r="B46" s="104"/>
      <c r="C46" s="7" t="s">
        <v>116</v>
      </c>
      <c r="D46" s="13">
        <v>345000</v>
      </c>
      <c r="E46" s="13">
        <v>342244</v>
      </c>
      <c r="F46" s="13">
        <f>D46-E46</f>
        <v>2756</v>
      </c>
      <c r="G46" s="92"/>
    </row>
    <row r="47" spans="1:7" ht="14.25" customHeight="1">
      <c r="A47" s="104"/>
      <c r="B47" s="104"/>
      <c r="C47" s="7" t="s">
        <v>117</v>
      </c>
      <c r="D47" s="13">
        <v>0</v>
      </c>
      <c r="E47" s="13">
        <v>0</v>
      </c>
      <c r="F47" s="13">
        <f>D47-E47</f>
        <v>0</v>
      </c>
      <c r="G47" s="92"/>
    </row>
    <row r="48" spans="1:7" ht="14.25" customHeight="1">
      <c r="A48" s="104"/>
      <c r="B48" s="104"/>
      <c r="C48" s="7" t="s">
        <v>119</v>
      </c>
      <c r="D48" s="13">
        <v>52000</v>
      </c>
      <c r="E48" s="13">
        <v>51600</v>
      </c>
      <c r="F48" s="13">
        <f>D48-E48</f>
        <v>400</v>
      </c>
      <c r="G48" s="92"/>
    </row>
    <row r="49" spans="1:7" ht="14.25" customHeight="1">
      <c r="A49" s="104"/>
      <c r="B49" s="104"/>
      <c r="C49" s="7" t="s">
        <v>120</v>
      </c>
      <c r="D49" s="13">
        <v>861000</v>
      </c>
      <c r="E49" s="13">
        <v>860749</v>
      </c>
      <c r="F49" s="13">
        <f>D49-E49</f>
        <v>251</v>
      </c>
      <c r="G49" s="92"/>
    </row>
    <row r="50" spans="1:7" ht="14.25" customHeight="1">
      <c r="A50" s="104"/>
      <c r="B50" s="104"/>
      <c r="C50" s="7" t="s">
        <v>121</v>
      </c>
      <c r="D50" s="13">
        <v>369603</v>
      </c>
      <c r="E50" s="13">
        <v>352526</v>
      </c>
      <c r="F50" s="13">
        <f>D50-E50</f>
        <v>17077</v>
      </c>
      <c r="G50" s="92"/>
    </row>
    <row r="51" spans="1:7" ht="14.25" customHeight="1">
      <c r="A51" s="104"/>
      <c r="B51" s="104"/>
      <c r="C51" s="7" t="s">
        <v>123</v>
      </c>
      <c r="D51" s="13">
        <v>0</v>
      </c>
      <c r="E51" s="13">
        <v>0</v>
      </c>
      <c r="F51" s="13">
        <f>D51-E51</f>
        <v>0</v>
      </c>
      <c r="G51" s="92"/>
    </row>
    <row r="52" spans="1:7" ht="14.25" customHeight="1">
      <c r="A52" s="104"/>
      <c r="B52" s="104"/>
      <c r="C52" s="9" t="s">
        <v>124</v>
      </c>
      <c r="D52" s="68">
        <v>0</v>
      </c>
      <c r="E52" s="68">
        <v>0</v>
      </c>
      <c r="F52" s="13">
        <f t="shared" si="0"/>
        <v>0</v>
      </c>
      <c r="G52" s="94"/>
    </row>
    <row r="53" spans="1:7" ht="14.25" customHeight="1">
      <c r="A53" s="104"/>
      <c r="B53" s="105"/>
      <c r="C53" s="8" t="s">
        <v>71</v>
      </c>
      <c r="D53" s="14">
        <v>139566758</v>
      </c>
      <c r="E53" s="14">
        <v>139355288</v>
      </c>
      <c r="F53" s="14">
        <f t="shared" si="0"/>
        <v>211470</v>
      </c>
      <c r="G53" s="93"/>
    </row>
    <row r="54" spans="1:7" ht="14.25" customHeight="1">
      <c r="A54" s="105"/>
      <c r="B54" s="106" t="s">
        <v>72</v>
      </c>
      <c r="C54" s="107"/>
      <c r="D54" s="14">
        <v>8511847</v>
      </c>
      <c r="E54" s="14">
        <v>8633361</v>
      </c>
      <c r="F54" s="14">
        <f>F16-F53</f>
        <v>-121514</v>
      </c>
      <c r="G54" s="93"/>
    </row>
    <row r="55" spans="1:7" ht="14.25" customHeight="1">
      <c r="A55" s="103" t="s">
        <v>125</v>
      </c>
      <c r="B55" s="80" t="s">
        <v>126</v>
      </c>
      <c r="C55" s="8" t="s">
        <v>37</v>
      </c>
      <c r="D55" s="14">
        <v>0</v>
      </c>
      <c r="E55" s="14">
        <v>0</v>
      </c>
      <c r="F55" s="14">
        <f t="shared" ref="F55:F58" si="1">D55-E55</f>
        <v>0</v>
      </c>
      <c r="G55" s="93"/>
    </row>
    <row r="56" spans="1:7" ht="14.25" customHeight="1">
      <c r="A56" s="104"/>
      <c r="B56" s="103" t="s">
        <v>11</v>
      </c>
      <c r="C56" s="82" t="s">
        <v>128</v>
      </c>
      <c r="D56" s="78">
        <v>1299000</v>
      </c>
      <c r="E56" s="78">
        <v>1298019</v>
      </c>
      <c r="F56" s="13">
        <f t="shared" si="1"/>
        <v>981</v>
      </c>
      <c r="G56" s="91"/>
    </row>
    <row r="57" spans="1:7" ht="14.25" customHeight="1">
      <c r="A57" s="104"/>
      <c r="B57" s="109"/>
      <c r="C57" s="7" t="s">
        <v>129</v>
      </c>
      <c r="D57" s="13">
        <v>1299000</v>
      </c>
      <c r="E57" s="13">
        <v>1298019</v>
      </c>
      <c r="F57" s="13">
        <f t="shared" si="1"/>
        <v>981</v>
      </c>
      <c r="G57" s="92"/>
    </row>
    <row r="58" spans="1:7" ht="14.25" customHeight="1">
      <c r="A58" s="104"/>
      <c r="B58" s="110"/>
      <c r="C58" s="8" t="s">
        <v>36</v>
      </c>
      <c r="D58" s="14">
        <v>1299000</v>
      </c>
      <c r="E58" s="14">
        <v>1298019</v>
      </c>
      <c r="F58" s="14">
        <f t="shared" si="1"/>
        <v>981</v>
      </c>
      <c r="G58" s="93"/>
    </row>
    <row r="59" spans="1:7" ht="14.25" customHeight="1">
      <c r="A59" s="105"/>
      <c r="B59" s="97" t="s">
        <v>35</v>
      </c>
      <c r="C59" s="97"/>
      <c r="D59" s="14">
        <v>-1299000</v>
      </c>
      <c r="E59" s="14">
        <v>-1298019</v>
      </c>
      <c r="F59" s="14">
        <f>F55-F58</f>
        <v>-981</v>
      </c>
      <c r="G59" s="93"/>
    </row>
    <row r="60" spans="1:7" ht="14.25" customHeight="1">
      <c r="A60" s="103" t="s">
        <v>130</v>
      </c>
      <c r="B60" s="156" t="s">
        <v>126</v>
      </c>
      <c r="C60" s="8" t="s">
        <v>56</v>
      </c>
      <c r="D60" s="14">
        <v>0</v>
      </c>
      <c r="E60" s="14">
        <v>0</v>
      </c>
      <c r="F60" s="14">
        <f t="shared" ref="F60:F64" si="2">D60-E60</f>
        <v>0</v>
      </c>
      <c r="G60" s="93"/>
    </row>
    <row r="61" spans="1:7" ht="14.25" customHeight="1">
      <c r="A61" s="104"/>
      <c r="B61" s="103" t="s">
        <v>11</v>
      </c>
      <c r="C61" s="7" t="s">
        <v>131</v>
      </c>
      <c r="D61" s="13">
        <v>7000000</v>
      </c>
      <c r="E61" s="13">
        <v>7000000</v>
      </c>
      <c r="F61" s="13">
        <f t="shared" si="2"/>
        <v>0</v>
      </c>
      <c r="G61" s="92"/>
    </row>
    <row r="62" spans="1:7" ht="14.25" customHeight="1">
      <c r="A62" s="104"/>
      <c r="B62" s="104"/>
      <c r="C62" s="7" t="s">
        <v>135</v>
      </c>
      <c r="D62" s="13">
        <v>7000000</v>
      </c>
      <c r="E62" s="13">
        <v>7000000</v>
      </c>
      <c r="F62" s="13">
        <f>D62-E62</f>
        <v>0</v>
      </c>
      <c r="G62" s="92"/>
    </row>
    <row r="63" spans="1:7" ht="14.25" customHeight="1">
      <c r="A63" s="104"/>
      <c r="B63" s="111"/>
      <c r="C63" s="7" t="s">
        <v>146</v>
      </c>
      <c r="D63" s="13">
        <v>212847</v>
      </c>
      <c r="E63" s="13">
        <v>212847</v>
      </c>
      <c r="F63" s="13">
        <f t="shared" si="2"/>
        <v>0</v>
      </c>
      <c r="G63" s="92"/>
    </row>
    <row r="64" spans="1:7" ht="14.25" customHeight="1">
      <c r="A64" s="104"/>
      <c r="B64" s="112"/>
      <c r="C64" s="8" t="s">
        <v>73</v>
      </c>
      <c r="D64" s="14">
        <v>7212847</v>
      </c>
      <c r="E64" s="14">
        <v>7212847</v>
      </c>
      <c r="F64" s="14">
        <f t="shared" si="2"/>
        <v>0</v>
      </c>
      <c r="G64" s="93"/>
    </row>
    <row r="65" spans="1:7" ht="14.25" customHeight="1">
      <c r="A65" s="105"/>
      <c r="B65" s="97" t="s">
        <v>74</v>
      </c>
      <c r="C65" s="97"/>
      <c r="D65" s="14">
        <v>-7212847</v>
      </c>
      <c r="E65" s="14">
        <v>-7212847</v>
      </c>
      <c r="F65" s="14">
        <f>F60-F64</f>
        <v>0</v>
      </c>
      <c r="G65" s="93"/>
    </row>
    <row r="66" spans="1:7" ht="14.25" customHeight="1">
      <c r="A66" s="99" t="s">
        <v>12</v>
      </c>
      <c r="B66" s="99"/>
      <c r="C66" s="99"/>
      <c r="D66" s="78">
        <v>0</v>
      </c>
      <c r="E66" s="157" t="s">
        <v>136</v>
      </c>
      <c r="F66" s="95">
        <f>D66</f>
        <v>0</v>
      </c>
      <c r="G66" s="159"/>
    </row>
    <row r="67" spans="1:7" ht="14.25" customHeight="1">
      <c r="A67" s="16"/>
      <c r="B67" s="17"/>
      <c r="C67" s="18"/>
      <c r="D67" s="68">
        <v>0</v>
      </c>
      <c r="E67" s="158"/>
      <c r="F67" s="96"/>
      <c r="G67" s="160"/>
    </row>
    <row r="68" spans="1:7" ht="14.25" customHeight="1">
      <c r="A68" s="97" t="s">
        <v>41</v>
      </c>
      <c r="B68" s="97"/>
      <c r="C68" s="97"/>
      <c r="D68" s="14">
        <v>0</v>
      </c>
      <c r="E68" s="14">
        <v>122495</v>
      </c>
      <c r="F68" s="14">
        <f>F54+F59+F65-F66</f>
        <v>-122495</v>
      </c>
      <c r="G68" s="93"/>
    </row>
    <row r="69" spans="1:7" s="3" customFormat="1" ht="14.25" customHeight="1">
      <c r="A69" s="86"/>
      <c r="B69" s="86"/>
      <c r="C69" s="86"/>
      <c r="D69" s="15"/>
      <c r="E69" s="15"/>
      <c r="F69" s="15"/>
      <c r="G69" s="15"/>
    </row>
    <row r="70" spans="1:7" ht="14.25" customHeight="1">
      <c r="A70" s="97" t="s">
        <v>42</v>
      </c>
      <c r="B70" s="97"/>
      <c r="C70" s="97"/>
      <c r="D70" s="14">
        <v>9921443</v>
      </c>
      <c r="E70" s="14">
        <v>9921443</v>
      </c>
      <c r="F70" s="14">
        <f>D70-E70</f>
        <v>0</v>
      </c>
      <c r="G70" s="93"/>
    </row>
    <row r="71" spans="1:7" ht="14.25" customHeight="1">
      <c r="A71" s="97" t="s">
        <v>43</v>
      </c>
      <c r="B71" s="97"/>
      <c r="C71" s="97"/>
      <c r="D71" s="14">
        <v>9921443</v>
      </c>
      <c r="E71" s="14">
        <v>10043938</v>
      </c>
      <c r="F71" s="14">
        <f>F68+F70</f>
        <v>-122495</v>
      </c>
      <c r="G71" s="93"/>
    </row>
    <row r="72" spans="1:7" ht="14.25" customHeight="1">
      <c r="A72" s="98"/>
      <c r="B72" s="98"/>
      <c r="C72" s="98"/>
      <c r="D72" s="98"/>
      <c r="E72" s="98"/>
      <c r="F72" s="98"/>
      <c r="G72" s="98"/>
    </row>
    <row r="73" spans="1:7" ht="14.25" customHeight="1"/>
    <row r="74" spans="1:7" ht="14.25" customHeight="1"/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</sheetData>
  <sheetProtection algorithmName="SHA-512" hashValue="32/zKY/KXja3nC3TVV1h8BVaSrnlI5ta4KedYdXYjnlQJimn5HLw3CljBBE6II2Lr3/DN9cWCp/JNvDL8o2Y3A==" saltValue="VA68DEhcCmnsk9KAJbHLSg==" spinCount="100000" sheet="1" scenarios="1" selectLockedCells="1"/>
  <mergeCells count="24">
    <mergeCell ref="F66:F67"/>
    <mergeCell ref="G66:G67"/>
    <mergeCell ref="A68:C68"/>
    <mergeCell ref="A70:C70"/>
    <mergeCell ref="A71:C71"/>
    <mergeCell ref="A72:G72"/>
    <mergeCell ref="A60:A65"/>
    <mergeCell ref="B61:B64"/>
    <mergeCell ref="B65:C65"/>
    <mergeCell ref="A66:C66"/>
    <mergeCell ref="E66:E67"/>
    <mergeCell ref="A8:A54"/>
    <mergeCell ref="B8:B16"/>
    <mergeCell ref="B17:B53"/>
    <mergeCell ref="B54:C54"/>
    <mergeCell ref="A55:A59"/>
    <mergeCell ref="B56:B58"/>
    <mergeCell ref="B59:C59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view="pageBreakPreview" zoomScaleNormal="100" zoomScaleSheetLayoutView="100" workbookViewId="0">
      <selection sqref="A1:B1"/>
    </sheetView>
  </sheetViews>
  <sheetFormatPr defaultColWidth="9" defaultRowHeight="13.2"/>
  <cols>
    <col min="1" max="1" width="3.77734375" style="1" customWidth="1"/>
    <col min="2" max="2" width="3.33203125" style="1" customWidth="1"/>
    <col min="3" max="3" width="42.21875" style="1" customWidth="1"/>
    <col min="4" max="7" width="12.6640625" style="1" customWidth="1"/>
    <col min="8" max="8" width="21.6640625" style="1" customWidth="1"/>
    <col min="9" max="16384" width="9" style="1"/>
  </cols>
  <sheetData>
    <row r="1" spans="1:7" ht="18.75" customHeight="1">
      <c r="A1" s="113"/>
      <c r="B1" s="113"/>
      <c r="C1" s="19"/>
      <c r="D1" s="19"/>
      <c r="E1" s="19"/>
      <c r="F1" s="114"/>
      <c r="G1" s="114"/>
    </row>
    <row r="2" spans="1:7" ht="15" customHeight="1">
      <c r="A2" s="75"/>
      <c r="B2" s="75"/>
      <c r="C2" s="75"/>
      <c r="D2" s="75"/>
      <c r="E2" s="115" t="s">
        <v>156</v>
      </c>
      <c r="F2" s="115"/>
      <c r="G2" s="115"/>
    </row>
    <row r="3" spans="1:7" ht="14.4">
      <c r="A3" s="116" t="s">
        <v>157</v>
      </c>
      <c r="B3" s="116"/>
      <c r="C3" s="116"/>
      <c r="D3" s="116"/>
      <c r="E3" s="116"/>
      <c r="F3" s="116"/>
      <c r="G3" s="116"/>
    </row>
    <row r="4" spans="1:7">
      <c r="A4" s="75"/>
      <c r="B4" s="75"/>
      <c r="C4" s="75"/>
      <c r="D4" s="75"/>
      <c r="E4" s="75"/>
      <c r="F4" s="75"/>
      <c r="G4" s="75"/>
    </row>
    <row r="5" spans="1:7">
      <c r="A5" s="113" t="s">
        <v>138</v>
      </c>
      <c r="B5" s="113"/>
      <c r="C5" s="113"/>
      <c r="D5" s="113"/>
      <c r="E5" s="113"/>
      <c r="F5" s="113"/>
      <c r="G5" s="113"/>
    </row>
    <row r="6" spans="1:7" ht="13.5" customHeight="1">
      <c r="A6" s="75"/>
      <c r="B6" s="75"/>
      <c r="C6" s="75"/>
      <c r="D6" s="75"/>
      <c r="E6" s="75"/>
      <c r="F6" s="75"/>
      <c r="G6" s="76" t="s">
        <v>52</v>
      </c>
    </row>
    <row r="7" spans="1:7" ht="14.25" customHeight="1">
      <c r="A7" s="100" t="s">
        <v>34</v>
      </c>
      <c r="B7" s="101"/>
      <c r="C7" s="102"/>
      <c r="D7" s="8" t="s">
        <v>53</v>
      </c>
      <c r="E7" s="8" t="s">
        <v>54</v>
      </c>
      <c r="F7" s="8" t="s">
        <v>55</v>
      </c>
      <c r="G7" s="8" t="s">
        <v>9</v>
      </c>
    </row>
    <row r="8" spans="1:7" ht="14.25" customHeight="1">
      <c r="A8" s="103" t="s">
        <v>44</v>
      </c>
      <c r="B8" s="103" t="s">
        <v>10</v>
      </c>
      <c r="C8" s="6" t="s">
        <v>78</v>
      </c>
      <c r="D8" s="78">
        <v>105274460</v>
      </c>
      <c r="E8" s="78">
        <v>104812295</v>
      </c>
      <c r="F8" s="13">
        <f t="shared" ref="F8:F52" si="0">D8-E8</f>
        <v>462165</v>
      </c>
      <c r="G8" s="91"/>
    </row>
    <row r="9" spans="1:7" ht="14.25" customHeight="1">
      <c r="A9" s="104"/>
      <c r="B9" s="104"/>
      <c r="C9" s="7" t="s">
        <v>79</v>
      </c>
      <c r="D9" s="13">
        <v>101124460</v>
      </c>
      <c r="E9" s="13">
        <v>100993170</v>
      </c>
      <c r="F9" s="13">
        <f>D9-E9</f>
        <v>131290</v>
      </c>
      <c r="G9" s="92"/>
    </row>
    <row r="10" spans="1:7" ht="14.25" customHeight="1">
      <c r="A10" s="104"/>
      <c r="B10" s="104"/>
      <c r="C10" s="7" t="s">
        <v>80</v>
      </c>
      <c r="D10" s="13">
        <v>4150000</v>
      </c>
      <c r="E10" s="13">
        <v>3819125</v>
      </c>
      <c r="F10" s="13">
        <f>D10-E10</f>
        <v>330875</v>
      </c>
      <c r="G10" s="92"/>
    </row>
    <row r="11" spans="1:7" ht="14.25" customHeight="1">
      <c r="A11" s="104"/>
      <c r="B11" s="104"/>
      <c r="C11" s="7" t="s">
        <v>81</v>
      </c>
      <c r="D11" s="13">
        <v>10000</v>
      </c>
      <c r="E11" s="13">
        <v>7450</v>
      </c>
      <c r="F11" s="13">
        <f>D11-E11</f>
        <v>2550</v>
      </c>
      <c r="G11" s="92"/>
    </row>
    <row r="12" spans="1:7" ht="14.25" customHeight="1">
      <c r="A12" s="104"/>
      <c r="B12" s="104"/>
      <c r="C12" s="7" t="s">
        <v>82</v>
      </c>
      <c r="D12" s="13">
        <v>1731000</v>
      </c>
      <c r="E12" s="13">
        <v>1726436</v>
      </c>
      <c r="F12" s="13">
        <f>D12-E12</f>
        <v>4564</v>
      </c>
      <c r="G12" s="92"/>
    </row>
    <row r="13" spans="1:7" ht="14.25" customHeight="1">
      <c r="A13" s="104"/>
      <c r="B13" s="104"/>
      <c r="C13" s="7" t="s">
        <v>83</v>
      </c>
      <c r="D13" s="13">
        <v>80000</v>
      </c>
      <c r="E13" s="13">
        <v>78636</v>
      </c>
      <c r="F13" s="13">
        <f>D13-E13</f>
        <v>1364</v>
      </c>
      <c r="G13" s="92"/>
    </row>
    <row r="14" spans="1:7" ht="14.25" customHeight="1">
      <c r="A14" s="104"/>
      <c r="B14" s="104"/>
      <c r="C14" s="7" t="s">
        <v>84</v>
      </c>
      <c r="D14" s="13">
        <v>1300000</v>
      </c>
      <c r="E14" s="13">
        <v>1296800</v>
      </c>
      <c r="F14" s="13">
        <f>D14-E14</f>
        <v>3200</v>
      </c>
      <c r="G14" s="92"/>
    </row>
    <row r="15" spans="1:7" ht="14.25" customHeight="1">
      <c r="A15" s="104"/>
      <c r="B15" s="104"/>
      <c r="C15" s="7" t="s">
        <v>85</v>
      </c>
      <c r="D15" s="13">
        <v>351000</v>
      </c>
      <c r="E15" s="13">
        <v>351000</v>
      </c>
      <c r="F15" s="13">
        <f t="shared" si="0"/>
        <v>0</v>
      </c>
      <c r="G15" s="92"/>
    </row>
    <row r="16" spans="1:7" ht="14.25" customHeight="1">
      <c r="A16" s="104"/>
      <c r="B16" s="105"/>
      <c r="C16" s="8" t="s">
        <v>70</v>
      </c>
      <c r="D16" s="14">
        <v>107015460</v>
      </c>
      <c r="E16" s="14">
        <v>106546181</v>
      </c>
      <c r="F16" s="14">
        <f t="shared" si="0"/>
        <v>469279</v>
      </c>
      <c r="G16" s="93"/>
    </row>
    <row r="17" spans="1:7" ht="14.25" customHeight="1">
      <c r="A17" s="104"/>
      <c r="B17" s="103" t="s">
        <v>11</v>
      </c>
      <c r="C17" s="7" t="s">
        <v>86</v>
      </c>
      <c r="D17" s="13">
        <v>70193339</v>
      </c>
      <c r="E17" s="13">
        <v>70155963</v>
      </c>
      <c r="F17" s="13">
        <f t="shared" si="0"/>
        <v>37376</v>
      </c>
      <c r="G17" s="92"/>
    </row>
    <row r="18" spans="1:7" ht="14.25" customHeight="1">
      <c r="A18" s="104"/>
      <c r="B18" s="104"/>
      <c r="C18" s="7" t="s">
        <v>88</v>
      </c>
      <c r="D18" s="13">
        <v>16136814</v>
      </c>
      <c r="E18" s="13">
        <v>16125086</v>
      </c>
      <c r="F18" s="13">
        <f>D18-E18</f>
        <v>11728</v>
      </c>
      <c r="G18" s="92"/>
    </row>
    <row r="19" spans="1:7" ht="14.25" customHeight="1">
      <c r="A19" s="104"/>
      <c r="B19" s="104"/>
      <c r="C19" s="7" t="s">
        <v>89</v>
      </c>
      <c r="D19" s="13">
        <v>6003725</v>
      </c>
      <c r="E19" s="13">
        <v>6002083</v>
      </c>
      <c r="F19" s="13">
        <f>D19-E19</f>
        <v>1642</v>
      </c>
      <c r="G19" s="92"/>
    </row>
    <row r="20" spans="1:7" ht="14.25" customHeight="1">
      <c r="A20" s="104"/>
      <c r="B20" s="104"/>
      <c r="C20" s="7" t="s">
        <v>90</v>
      </c>
      <c r="D20" s="13">
        <v>37810000</v>
      </c>
      <c r="E20" s="13">
        <v>37803130</v>
      </c>
      <c r="F20" s="13">
        <f>D20-E20</f>
        <v>6870</v>
      </c>
      <c r="G20" s="92"/>
    </row>
    <row r="21" spans="1:7" ht="14.25" customHeight="1">
      <c r="A21" s="104"/>
      <c r="B21" s="104"/>
      <c r="C21" s="7" t="s">
        <v>91</v>
      </c>
      <c r="D21" s="13">
        <v>1072800</v>
      </c>
      <c r="E21" s="13">
        <v>1072800</v>
      </c>
      <c r="F21" s="13">
        <f>D21-E21</f>
        <v>0</v>
      </c>
      <c r="G21" s="92"/>
    </row>
    <row r="22" spans="1:7" ht="14.25" customHeight="1">
      <c r="A22" s="104"/>
      <c r="B22" s="104"/>
      <c r="C22" s="7" t="s">
        <v>92</v>
      </c>
      <c r="D22" s="13">
        <v>9170000</v>
      </c>
      <c r="E22" s="13">
        <v>9152864</v>
      </c>
      <c r="F22" s="13">
        <f>D22-E22</f>
        <v>17136</v>
      </c>
      <c r="G22" s="92"/>
    </row>
    <row r="23" spans="1:7" ht="14.25" customHeight="1">
      <c r="A23" s="104"/>
      <c r="B23" s="104"/>
      <c r="C23" s="7" t="s">
        <v>93</v>
      </c>
      <c r="D23" s="13">
        <v>14394627</v>
      </c>
      <c r="E23" s="13">
        <v>13907621</v>
      </c>
      <c r="F23" s="13">
        <f>D23-E23</f>
        <v>487006</v>
      </c>
      <c r="G23" s="92"/>
    </row>
    <row r="24" spans="1:7" ht="14.25" customHeight="1">
      <c r="A24" s="104"/>
      <c r="B24" s="104"/>
      <c r="C24" s="7" t="s">
        <v>94</v>
      </c>
      <c r="D24" s="13">
        <v>6428627</v>
      </c>
      <c r="E24" s="13">
        <v>6259504</v>
      </c>
      <c r="F24" s="13">
        <f>D24-E24</f>
        <v>169123</v>
      </c>
      <c r="G24" s="92"/>
    </row>
    <row r="25" spans="1:7" ht="14.25" customHeight="1">
      <c r="A25" s="104"/>
      <c r="B25" s="104"/>
      <c r="C25" s="7" t="s">
        <v>95</v>
      </c>
      <c r="D25" s="13">
        <v>600000</v>
      </c>
      <c r="E25" s="13">
        <v>551134</v>
      </c>
      <c r="F25" s="13">
        <f>D25-E25</f>
        <v>48866</v>
      </c>
      <c r="G25" s="92"/>
    </row>
    <row r="26" spans="1:7" ht="14.25" customHeight="1">
      <c r="A26" s="104"/>
      <c r="B26" s="104"/>
      <c r="C26" s="7" t="s">
        <v>96</v>
      </c>
      <c r="D26" s="13">
        <v>2920000</v>
      </c>
      <c r="E26" s="13">
        <v>2899760</v>
      </c>
      <c r="F26" s="13">
        <f>D26-E26</f>
        <v>20240</v>
      </c>
      <c r="G26" s="92"/>
    </row>
    <row r="27" spans="1:7" ht="14.25" customHeight="1">
      <c r="A27" s="104"/>
      <c r="B27" s="104"/>
      <c r="C27" s="7" t="s">
        <v>97</v>
      </c>
      <c r="D27" s="13">
        <v>2186000</v>
      </c>
      <c r="E27" s="13">
        <v>2120698</v>
      </c>
      <c r="F27" s="13">
        <f>D27-E27</f>
        <v>65302</v>
      </c>
      <c r="G27" s="92"/>
    </row>
    <row r="28" spans="1:7" ht="14.25" customHeight="1">
      <c r="A28" s="104"/>
      <c r="B28" s="104"/>
      <c r="C28" s="7" t="s">
        <v>98</v>
      </c>
      <c r="D28" s="13">
        <v>10000</v>
      </c>
      <c r="E28" s="13">
        <v>0</v>
      </c>
      <c r="F28" s="13">
        <f>D28-E28</f>
        <v>10000</v>
      </c>
      <c r="G28" s="92"/>
    </row>
    <row r="29" spans="1:7" ht="14.25" customHeight="1">
      <c r="A29" s="104"/>
      <c r="B29" s="104"/>
      <c r="C29" s="7" t="s">
        <v>99</v>
      </c>
      <c r="D29" s="13">
        <v>1510000</v>
      </c>
      <c r="E29" s="13">
        <v>1507999</v>
      </c>
      <c r="F29" s="13">
        <f>D29-E29</f>
        <v>2001</v>
      </c>
      <c r="G29" s="92"/>
    </row>
    <row r="30" spans="1:7" ht="14.25" customHeight="1">
      <c r="A30" s="104"/>
      <c r="B30" s="104"/>
      <c r="C30" s="7" t="s">
        <v>100</v>
      </c>
      <c r="D30" s="13">
        <v>310000</v>
      </c>
      <c r="E30" s="13">
        <v>189120</v>
      </c>
      <c r="F30" s="13">
        <f>D30-E30</f>
        <v>120880</v>
      </c>
      <c r="G30" s="92"/>
    </row>
    <row r="31" spans="1:7" ht="14.25" customHeight="1">
      <c r="A31" s="104"/>
      <c r="B31" s="104"/>
      <c r="C31" s="7" t="s">
        <v>101</v>
      </c>
      <c r="D31" s="13">
        <v>360000</v>
      </c>
      <c r="E31" s="13">
        <v>354980</v>
      </c>
      <c r="F31" s="13">
        <f>D31-E31</f>
        <v>5020</v>
      </c>
      <c r="G31" s="92"/>
    </row>
    <row r="32" spans="1:7" ht="14.25" customHeight="1">
      <c r="A32" s="104"/>
      <c r="B32" s="104"/>
      <c r="C32" s="7" t="s">
        <v>103</v>
      </c>
      <c r="D32" s="13">
        <v>70000</v>
      </c>
      <c r="E32" s="13">
        <v>24426</v>
      </c>
      <c r="F32" s="13">
        <f>D32-E32</f>
        <v>45574</v>
      </c>
      <c r="G32" s="92"/>
    </row>
    <row r="33" spans="1:7" ht="14.25" customHeight="1">
      <c r="A33" s="104"/>
      <c r="B33" s="104"/>
      <c r="C33" s="7" t="s">
        <v>104</v>
      </c>
      <c r="D33" s="13">
        <v>6147600</v>
      </c>
      <c r="E33" s="13">
        <v>5942125</v>
      </c>
      <c r="F33" s="13">
        <f>D33-E33</f>
        <v>205475</v>
      </c>
      <c r="G33" s="92"/>
    </row>
    <row r="34" spans="1:7" ht="14.25" customHeight="1">
      <c r="A34" s="104"/>
      <c r="B34" s="104"/>
      <c r="C34" s="7" t="s">
        <v>105</v>
      </c>
      <c r="D34" s="13">
        <v>410000</v>
      </c>
      <c r="E34" s="13">
        <v>408036</v>
      </c>
      <c r="F34" s="13">
        <f>D34-E34</f>
        <v>1964</v>
      </c>
      <c r="G34" s="92"/>
    </row>
    <row r="35" spans="1:7" ht="14.25" customHeight="1">
      <c r="A35" s="104"/>
      <c r="B35" s="104"/>
      <c r="C35" s="7" t="s">
        <v>106</v>
      </c>
      <c r="D35" s="13">
        <v>166000</v>
      </c>
      <c r="E35" s="13">
        <v>165008</v>
      </c>
      <c r="F35" s="13">
        <f>D35-E35</f>
        <v>992</v>
      </c>
      <c r="G35" s="92"/>
    </row>
    <row r="36" spans="1:7" ht="14.25" customHeight="1">
      <c r="A36" s="104"/>
      <c r="B36" s="104"/>
      <c r="C36" s="7" t="s">
        <v>107</v>
      </c>
      <c r="D36" s="13">
        <v>5000</v>
      </c>
      <c r="E36" s="13">
        <v>500</v>
      </c>
      <c r="F36" s="13">
        <f>D36-E36</f>
        <v>4500</v>
      </c>
      <c r="G36" s="92"/>
    </row>
    <row r="37" spans="1:7" ht="14.25" customHeight="1">
      <c r="A37" s="104"/>
      <c r="B37" s="104"/>
      <c r="C37" s="7" t="s">
        <v>108</v>
      </c>
      <c r="D37" s="13">
        <v>925000</v>
      </c>
      <c r="E37" s="13">
        <v>920186</v>
      </c>
      <c r="F37" s="13">
        <f>D37-E37</f>
        <v>4814</v>
      </c>
      <c r="G37" s="92"/>
    </row>
    <row r="38" spans="1:7" ht="14.25" customHeight="1">
      <c r="A38" s="104"/>
      <c r="B38" s="104"/>
      <c r="C38" s="7" t="s">
        <v>109</v>
      </c>
      <c r="D38" s="13">
        <v>440000</v>
      </c>
      <c r="E38" s="13">
        <v>437650</v>
      </c>
      <c r="F38" s="13">
        <f>D38-E38</f>
        <v>2350</v>
      </c>
      <c r="G38" s="92"/>
    </row>
    <row r="39" spans="1:7" ht="14.25" customHeight="1">
      <c r="A39" s="104"/>
      <c r="B39" s="104"/>
      <c r="C39" s="7" t="s">
        <v>110</v>
      </c>
      <c r="D39" s="13">
        <v>35000</v>
      </c>
      <c r="E39" s="13">
        <v>31421</v>
      </c>
      <c r="F39" s="13">
        <f>D39-E39</f>
        <v>3579</v>
      </c>
      <c r="G39" s="92"/>
    </row>
    <row r="40" spans="1:7" ht="14.25" customHeight="1">
      <c r="A40" s="104"/>
      <c r="B40" s="104"/>
      <c r="C40" s="7" t="s">
        <v>111</v>
      </c>
      <c r="D40" s="13">
        <v>20000</v>
      </c>
      <c r="E40" s="13">
        <v>18738</v>
      </c>
      <c r="F40" s="13">
        <f>D40-E40</f>
        <v>1262</v>
      </c>
      <c r="G40" s="92"/>
    </row>
    <row r="41" spans="1:7" ht="14.25" customHeight="1">
      <c r="A41" s="104"/>
      <c r="B41" s="104"/>
      <c r="C41" s="7" t="s">
        <v>112</v>
      </c>
      <c r="D41" s="13">
        <v>395000</v>
      </c>
      <c r="E41" s="13">
        <v>394206</v>
      </c>
      <c r="F41" s="13">
        <f>D41-E41</f>
        <v>794</v>
      </c>
      <c r="G41" s="92"/>
    </row>
    <row r="42" spans="1:7" ht="14.25" customHeight="1">
      <c r="A42" s="104"/>
      <c r="B42" s="104"/>
      <c r="C42" s="7" t="s">
        <v>113</v>
      </c>
      <c r="D42" s="13">
        <v>20000</v>
      </c>
      <c r="E42" s="13">
        <v>10810</v>
      </c>
      <c r="F42" s="13">
        <f>D42-E42</f>
        <v>9190</v>
      </c>
      <c r="G42" s="92"/>
    </row>
    <row r="43" spans="1:7" ht="14.25" customHeight="1">
      <c r="A43" s="104"/>
      <c r="B43" s="104"/>
      <c r="C43" s="7" t="s">
        <v>114</v>
      </c>
      <c r="D43" s="13">
        <v>10000</v>
      </c>
      <c r="E43" s="13">
        <v>0</v>
      </c>
      <c r="F43" s="13">
        <f>D43-E43</f>
        <v>10000</v>
      </c>
      <c r="G43" s="92"/>
    </row>
    <row r="44" spans="1:7" ht="14.25" customHeight="1">
      <c r="A44" s="104"/>
      <c r="B44" s="104"/>
      <c r="C44" s="7" t="s">
        <v>115</v>
      </c>
      <c r="D44" s="13">
        <v>1790000</v>
      </c>
      <c r="E44" s="13">
        <v>1787724</v>
      </c>
      <c r="F44" s="13">
        <f>D44-E44</f>
        <v>2276</v>
      </c>
      <c r="G44" s="92"/>
    </row>
    <row r="45" spans="1:7" ht="14.25" customHeight="1">
      <c r="A45" s="104"/>
      <c r="B45" s="104"/>
      <c r="C45" s="7" t="s">
        <v>116</v>
      </c>
      <c r="D45" s="13">
        <v>190000</v>
      </c>
      <c r="E45" s="13">
        <v>187359</v>
      </c>
      <c r="F45" s="13">
        <f>D45-E45</f>
        <v>2641</v>
      </c>
      <c r="G45" s="92"/>
    </row>
    <row r="46" spans="1:7" ht="14.25" customHeight="1">
      <c r="A46" s="104"/>
      <c r="B46" s="104"/>
      <c r="C46" s="7" t="s">
        <v>117</v>
      </c>
      <c r="D46" s="13">
        <v>0</v>
      </c>
      <c r="E46" s="13">
        <v>0</v>
      </c>
      <c r="F46" s="13">
        <f>D46-E46</f>
        <v>0</v>
      </c>
      <c r="G46" s="92"/>
    </row>
    <row r="47" spans="1:7" ht="14.25" customHeight="1">
      <c r="A47" s="104"/>
      <c r="B47" s="104"/>
      <c r="C47" s="7" t="s">
        <v>118</v>
      </c>
      <c r="D47" s="13">
        <v>601600</v>
      </c>
      <c r="E47" s="13">
        <v>601581</v>
      </c>
      <c r="F47" s="13">
        <f>D47-E47</f>
        <v>19</v>
      </c>
      <c r="G47" s="92"/>
    </row>
    <row r="48" spans="1:7" ht="14.25" customHeight="1">
      <c r="A48" s="104"/>
      <c r="B48" s="104"/>
      <c r="C48" s="7" t="s">
        <v>119</v>
      </c>
      <c r="D48" s="13">
        <v>10000</v>
      </c>
      <c r="E48" s="13">
        <v>0</v>
      </c>
      <c r="F48" s="13">
        <f>D48-E48</f>
        <v>10000</v>
      </c>
      <c r="G48" s="92"/>
    </row>
    <row r="49" spans="1:7" ht="14.25" customHeight="1">
      <c r="A49" s="104"/>
      <c r="B49" s="104"/>
      <c r="C49" s="7" t="s">
        <v>120</v>
      </c>
      <c r="D49" s="13">
        <v>950000</v>
      </c>
      <c r="E49" s="13">
        <v>801430</v>
      </c>
      <c r="F49" s="13">
        <f>D49-E49</f>
        <v>148570</v>
      </c>
      <c r="G49" s="92"/>
    </row>
    <row r="50" spans="1:7" ht="14.25" customHeight="1">
      <c r="A50" s="104"/>
      <c r="B50" s="104"/>
      <c r="C50" s="7" t="s">
        <v>121</v>
      </c>
      <c r="D50" s="13">
        <v>180000</v>
      </c>
      <c r="E50" s="13">
        <v>177476</v>
      </c>
      <c r="F50" s="13">
        <f>D50-E50</f>
        <v>2524</v>
      </c>
      <c r="G50" s="92"/>
    </row>
    <row r="51" spans="1:7" ht="14.25" customHeight="1">
      <c r="A51" s="104"/>
      <c r="B51" s="104"/>
      <c r="C51" s="9" t="s">
        <v>122</v>
      </c>
      <c r="D51" s="68">
        <v>211919</v>
      </c>
      <c r="E51" s="68">
        <v>211919</v>
      </c>
      <c r="F51" s="13">
        <f t="shared" si="0"/>
        <v>0</v>
      </c>
      <c r="G51" s="94"/>
    </row>
    <row r="52" spans="1:7" ht="14.25" customHeight="1">
      <c r="A52" s="104"/>
      <c r="B52" s="105"/>
      <c r="C52" s="8" t="s">
        <v>71</v>
      </c>
      <c r="D52" s="14">
        <v>90947485</v>
      </c>
      <c r="E52" s="14">
        <v>90217628</v>
      </c>
      <c r="F52" s="14">
        <f t="shared" si="0"/>
        <v>729857</v>
      </c>
      <c r="G52" s="93"/>
    </row>
    <row r="53" spans="1:7" ht="14.25" customHeight="1">
      <c r="A53" s="105"/>
      <c r="B53" s="106" t="s">
        <v>72</v>
      </c>
      <c r="C53" s="107"/>
      <c r="D53" s="14">
        <v>16067975</v>
      </c>
      <c r="E53" s="14">
        <v>16328553</v>
      </c>
      <c r="F53" s="14">
        <f>F16-F52</f>
        <v>-260578</v>
      </c>
      <c r="G53" s="93"/>
    </row>
    <row r="54" spans="1:7" ht="14.25" customHeight="1">
      <c r="A54" s="103" t="s">
        <v>125</v>
      </c>
      <c r="B54" s="80" t="s">
        <v>126</v>
      </c>
      <c r="C54" s="8" t="s">
        <v>37</v>
      </c>
      <c r="D54" s="14">
        <v>0</v>
      </c>
      <c r="E54" s="14">
        <v>0</v>
      </c>
      <c r="F54" s="14">
        <f t="shared" ref="F54:F58" si="1">D54-E54</f>
        <v>0</v>
      </c>
      <c r="G54" s="93"/>
    </row>
    <row r="55" spans="1:7" ht="14.25" customHeight="1">
      <c r="A55" s="104"/>
      <c r="B55" s="103" t="s">
        <v>11</v>
      </c>
      <c r="C55" s="82" t="s">
        <v>127</v>
      </c>
      <c r="D55" s="78">
        <v>2734000</v>
      </c>
      <c r="E55" s="78">
        <v>2734000</v>
      </c>
      <c r="F55" s="13">
        <f t="shared" si="1"/>
        <v>0</v>
      </c>
      <c r="G55" s="91"/>
    </row>
    <row r="56" spans="1:7" ht="14.25" customHeight="1">
      <c r="A56" s="104"/>
      <c r="B56" s="104"/>
      <c r="C56" s="10" t="s">
        <v>128</v>
      </c>
      <c r="D56" s="13">
        <v>630000</v>
      </c>
      <c r="E56" s="13">
        <v>610264</v>
      </c>
      <c r="F56" s="13">
        <f>D56-E56</f>
        <v>19736</v>
      </c>
      <c r="G56" s="92"/>
    </row>
    <row r="57" spans="1:7" ht="14.25" customHeight="1">
      <c r="A57" s="104"/>
      <c r="B57" s="109"/>
      <c r="C57" s="7" t="s">
        <v>129</v>
      </c>
      <c r="D57" s="13">
        <v>630000</v>
      </c>
      <c r="E57" s="13">
        <v>610264</v>
      </c>
      <c r="F57" s="13">
        <f t="shared" si="1"/>
        <v>19736</v>
      </c>
      <c r="G57" s="92"/>
    </row>
    <row r="58" spans="1:7" ht="14.25" customHeight="1">
      <c r="A58" s="104"/>
      <c r="B58" s="110"/>
      <c r="C58" s="8" t="s">
        <v>36</v>
      </c>
      <c r="D58" s="14">
        <v>3364000</v>
      </c>
      <c r="E58" s="14">
        <v>3344264</v>
      </c>
      <c r="F58" s="14">
        <f t="shared" si="1"/>
        <v>19736</v>
      </c>
      <c r="G58" s="93"/>
    </row>
    <row r="59" spans="1:7" ht="14.25" customHeight="1">
      <c r="A59" s="105"/>
      <c r="B59" s="97" t="s">
        <v>35</v>
      </c>
      <c r="C59" s="97"/>
      <c r="D59" s="14">
        <v>-3364000</v>
      </c>
      <c r="E59" s="14">
        <v>-3344264</v>
      </c>
      <c r="F59" s="14">
        <f>F54-F58</f>
        <v>-19736</v>
      </c>
      <c r="G59" s="93"/>
    </row>
    <row r="60" spans="1:7" ht="14.25" customHeight="1">
      <c r="A60" s="103" t="s">
        <v>130</v>
      </c>
      <c r="B60" s="156" t="s">
        <v>126</v>
      </c>
      <c r="C60" s="8" t="s">
        <v>56</v>
      </c>
      <c r="D60" s="14">
        <v>0</v>
      </c>
      <c r="E60" s="14">
        <v>0</v>
      </c>
      <c r="F60" s="14">
        <f t="shared" ref="F60:F67" si="2">D60-E60</f>
        <v>0</v>
      </c>
      <c r="G60" s="93"/>
    </row>
    <row r="61" spans="1:7" ht="14.25" customHeight="1">
      <c r="A61" s="104"/>
      <c r="B61" s="103" t="s">
        <v>11</v>
      </c>
      <c r="C61" s="7" t="s">
        <v>131</v>
      </c>
      <c r="D61" s="13">
        <v>12500000</v>
      </c>
      <c r="E61" s="13">
        <v>12500000</v>
      </c>
      <c r="F61" s="13">
        <f t="shared" si="2"/>
        <v>0</v>
      </c>
      <c r="G61" s="92"/>
    </row>
    <row r="62" spans="1:7" ht="14.25" customHeight="1">
      <c r="A62" s="104"/>
      <c r="B62" s="104"/>
      <c r="C62" s="7" t="s">
        <v>132</v>
      </c>
      <c r="D62" s="13">
        <v>2000000</v>
      </c>
      <c r="E62" s="13">
        <v>2000000</v>
      </c>
      <c r="F62" s="13">
        <f>D62-E62</f>
        <v>0</v>
      </c>
      <c r="G62" s="92"/>
    </row>
    <row r="63" spans="1:7" ht="14.25" customHeight="1">
      <c r="A63" s="104"/>
      <c r="B63" s="104"/>
      <c r="C63" s="7" t="s">
        <v>133</v>
      </c>
      <c r="D63" s="13">
        <v>5000000</v>
      </c>
      <c r="E63" s="13">
        <v>5000000</v>
      </c>
      <c r="F63" s="13">
        <f>D63-E63</f>
        <v>0</v>
      </c>
      <c r="G63" s="92"/>
    </row>
    <row r="64" spans="1:7" ht="14.25" customHeight="1">
      <c r="A64" s="104"/>
      <c r="B64" s="104"/>
      <c r="C64" s="7" t="s">
        <v>134</v>
      </c>
      <c r="D64" s="13">
        <v>3000000</v>
      </c>
      <c r="E64" s="13">
        <v>3000000</v>
      </c>
      <c r="F64" s="13">
        <f>D64-E64</f>
        <v>0</v>
      </c>
      <c r="G64" s="92"/>
    </row>
    <row r="65" spans="1:7" ht="14.25" customHeight="1">
      <c r="A65" s="104"/>
      <c r="B65" s="104"/>
      <c r="C65" s="7" t="s">
        <v>135</v>
      </c>
      <c r="D65" s="13">
        <v>2500000</v>
      </c>
      <c r="E65" s="13">
        <v>2500000</v>
      </c>
      <c r="F65" s="13">
        <f>D65-E65</f>
        <v>0</v>
      </c>
      <c r="G65" s="92"/>
    </row>
    <row r="66" spans="1:7" ht="14.25" customHeight="1">
      <c r="A66" s="104"/>
      <c r="B66" s="111"/>
      <c r="C66" s="7" t="s">
        <v>146</v>
      </c>
      <c r="D66" s="13">
        <v>203975</v>
      </c>
      <c r="E66" s="13">
        <v>203975</v>
      </c>
      <c r="F66" s="13">
        <f t="shared" si="2"/>
        <v>0</v>
      </c>
      <c r="G66" s="92"/>
    </row>
    <row r="67" spans="1:7" ht="14.25" customHeight="1">
      <c r="A67" s="104"/>
      <c r="B67" s="112"/>
      <c r="C67" s="8" t="s">
        <v>73</v>
      </c>
      <c r="D67" s="14">
        <v>12703975</v>
      </c>
      <c r="E67" s="14">
        <v>12703975</v>
      </c>
      <c r="F67" s="14">
        <f t="shared" si="2"/>
        <v>0</v>
      </c>
      <c r="G67" s="93"/>
    </row>
    <row r="68" spans="1:7" ht="14.25" customHeight="1">
      <c r="A68" s="105"/>
      <c r="B68" s="97" t="s">
        <v>74</v>
      </c>
      <c r="C68" s="97"/>
      <c r="D68" s="14">
        <v>-12703975</v>
      </c>
      <c r="E68" s="14">
        <v>-12703975</v>
      </c>
      <c r="F68" s="14">
        <f>F60-F67</f>
        <v>0</v>
      </c>
      <c r="G68" s="93"/>
    </row>
    <row r="69" spans="1:7" ht="14.25" customHeight="1">
      <c r="A69" s="99" t="s">
        <v>12</v>
      </c>
      <c r="B69" s="99"/>
      <c r="C69" s="99"/>
      <c r="D69" s="78">
        <v>0</v>
      </c>
      <c r="E69" s="157" t="s">
        <v>136</v>
      </c>
      <c r="F69" s="95">
        <f>D69</f>
        <v>0</v>
      </c>
      <c r="G69" s="159"/>
    </row>
    <row r="70" spans="1:7" ht="14.25" customHeight="1">
      <c r="A70" s="16"/>
      <c r="B70" s="17"/>
      <c r="C70" s="18"/>
      <c r="D70" s="68">
        <v>0</v>
      </c>
      <c r="E70" s="158"/>
      <c r="F70" s="96"/>
      <c r="G70" s="160"/>
    </row>
    <row r="71" spans="1:7" ht="14.25" customHeight="1">
      <c r="A71" s="97" t="s">
        <v>41</v>
      </c>
      <c r="B71" s="97"/>
      <c r="C71" s="97"/>
      <c r="D71" s="14">
        <v>0</v>
      </c>
      <c r="E71" s="14">
        <v>280314</v>
      </c>
      <c r="F71" s="14">
        <f>F53+F59+F68-F69</f>
        <v>-280314</v>
      </c>
      <c r="G71" s="93"/>
    </row>
    <row r="72" spans="1:7" s="3" customFormat="1" ht="14.25" customHeight="1">
      <c r="A72" s="86"/>
      <c r="B72" s="86"/>
      <c r="C72" s="86"/>
      <c r="D72" s="15"/>
      <c r="E72" s="15"/>
      <c r="F72" s="15"/>
      <c r="G72" s="15"/>
    </row>
    <row r="73" spans="1:7" ht="14.25" customHeight="1">
      <c r="A73" s="97" t="s">
        <v>42</v>
      </c>
      <c r="B73" s="97"/>
      <c r="C73" s="97"/>
      <c r="D73" s="14">
        <v>15990867</v>
      </c>
      <c r="E73" s="14">
        <v>15990867</v>
      </c>
      <c r="F73" s="14">
        <f>D73-E73</f>
        <v>0</v>
      </c>
      <c r="G73" s="93"/>
    </row>
    <row r="74" spans="1:7" ht="14.25" customHeight="1">
      <c r="A74" s="97" t="s">
        <v>43</v>
      </c>
      <c r="B74" s="97"/>
      <c r="C74" s="97"/>
      <c r="D74" s="14">
        <v>15990867</v>
      </c>
      <c r="E74" s="14">
        <v>16271181</v>
      </c>
      <c r="F74" s="14">
        <f>F71+F73</f>
        <v>-280314</v>
      </c>
      <c r="G74" s="93"/>
    </row>
    <row r="75" spans="1:7" ht="14.25" customHeight="1">
      <c r="A75" s="98"/>
      <c r="B75" s="98"/>
      <c r="C75" s="98"/>
      <c r="D75" s="98"/>
      <c r="E75" s="98"/>
      <c r="F75" s="98"/>
      <c r="G75" s="98"/>
    </row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</sheetData>
  <sheetProtection algorithmName="SHA-512" hashValue="2hcImyV3CP+VkFfKXGafnPi8TpfhpGxU3XFESj+KNh/0ko1v2giBzTVNSAFmsih5jJTwCN9T+MRl0EKAgDsSrg==" saltValue="eabl4isDp6cVSOWVgOh2HQ==" spinCount="100000" sheet="1" scenarios="1" selectLockedCells="1"/>
  <mergeCells count="24">
    <mergeCell ref="F69:F70"/>
    <mergeCell ref="G69:G70"/>
    <mergeCell ref="A71:C71"/>
    <mergeCell ref="A73:C73"/>
    <mergeCell ref="A74:C74"/>
    <mergeCell ref="A75:G75"/>
    <mergeCell ref="A60:A68"/>
    <mergeCell ref="B61:B67"/>
    <mergeCell ref="B68:C68"/>
    <mergeCell ref="A69:C69"/>
    <mergeCell ref="E69:E70"/>
    <mergeCell ref="A8:A53"/>
    <mergeCell ref="B8:B16"/>
    <mergeCell ref="B17:B52"/>
    <mergeCell ref="B53:C53"/>
    <mergeCell ref="A54:A59"/>
    <mergeCell ref="B55:B58"/>
    <mergeCell ref="B59:C59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view="pageBreakPreview" zoomScaleNormal="100" zoomScaleSheetLayoutView="100" workbookViewId="0"/>
  </sheetViews>
  <sheetFormatPr defaultColWidth="9" defaultRowHeight="13.2"/>
  <cols>
    <col min="1" max="1" width="3.6640625" style="1" customWidth="1"/>
    <col min="2" max="2" width="3.33203125" style="1" customWidth="1"/>
    <col min="3" max="3" width="38.77734375" style="1" customWidth="1"/>
    <col min="4" max="6" width="16.6640625" style="1" customWidth="1"/>
    <col min="7" max="7" width="1.44140625" style="1" customWidth="1"/>
    <col min="8" max="16384" width="9" style="1"/>
  </cols>
  <sheetData>
    <row r="1" spans="1:6" ht="21.75" customHeight="1">
      <c r="A1" s="19"/>
      <c r="B1" s="19"/>
      <c r="C1" s="19"/>
      <c r="D1" s="19"/>
      <c r="E1" s="19"/>
      <c r="F1" s="19"/>
    </row>
    <row r="2" spans="1:6" ht="15.75" customHeight="1">
      <c r="A2" s="75"/>
      <c r="B2" s="75"/>
      <c r="C2" s="75"/>
      <c r="D2" s="115" t="s">
        <v>173</v>
      </c>
      <c r="E2" s="115"/>
      <c r="F2" s="115"/>
    </row>
    <row r="3" spans="1:6" ht="14.4">
      <c r="A3" s="116" t="s">
        <v>174</v>
      </c>
      <c r="B3" s="116"/>
      <c r="C3" s="116"/>
      <c r="D3" s="116"/>
      <c r="E3" s="116"/>
      <c r="F3" s="116"/>
    </row>
    <row r="4" spans="1:6">
      <c r="A4" s="113" t="s">
        <v>138</v>
      </c>
      <c r="B4" s="113"/>
      <c r="C4" s="113"/>
      <c r="D4" s="113"/>
      <c r="E4" s="113"/>
      <c r="F4" s="113"/>
    </row>
    <row r="5" spans="1:6" ht="13.5" customHeight="1">
      <c r="A5" s="75"/>
      <c r="B5" s="75"/>
      <c r="C5" s="75"/>
      <c r="D5" s="75"/>
      <c r="E5" s="75"/>
      <c r="F5" s="76" t="s">
        <v>52</v>
      </c>
    </row>
    <row r="6" spans="1:6" ht="14.25" customHeight="1">
      <c r="A6" s="100" t="s">
        <v>34</v>
      </c>
      <c r="B6" s="101"/>
      <c r="C6" s="102"/>
      <c r="D6" s="8" t="s">
        <v>57</v>
      </c>
      <c r="E6" s="8" t="s">
        <v>58</v>
      </c>
      <c r="F6" s="8" t="s">
        <v>59</v>
      </c>
    </row>
    <row r="7" spans="1:6" ht="14.25" customHeight="1">
      <c r="A7" s="103" t="s">
        <v>19</v>
      </c>
      <c r="B7" s="103" t="s">
        <v>13</v>
      </c>
      <c r="C7" s="82" t="s">
        <v>158</v>
      </c>
      <c r="D7" s="78">
        <v>250297970</v>
      </c>
      <c r="E7" s="78"/>
      <c r="F7" s="78"/>
    </row>
    <row r="8" spans="1:6" ht="14.25" customHeight="1">
      <c r="A8" s="104"/>
      <c r="B8" s="104"/>
      <c r="C8" s="10" t="s">
        <v>159</v>
      </c>
      <c r="D8" s="13">
        <v>36180</v>
      </c>
      <c r="E8" s="13"/>
      <c r="F8" s="13"/>
    </row>
    <row r="9" spans="1:6" ht="14.25" customHeight="1">
      <c r="A9" s="104"/>
      <c r="B9" s="105"/>
      <c r="C9" s="8" t="s">
        <v>20</v>
      </c>
      <c r="D9" s="14">
        <v>250334150</v>
      </c>
      <c r="E9" s="14"/>
      <c r="F9" s="14"/>
    </row>
    <row r="10" spans="1:6" ht="14.25" customHeight="1">
      <c r="A10" s="104"/>
      <c r="B10" s="104" t="s">
        <v>14</v>
      </c>
      <c r="C10" s="10" t="s">
        <v>160</v>
      </c>
      <c r="D10" s="13">
        <v>183251288</v>
      </c>
      <c r="E10" s="13"/>
      <c r="F10" s="13"/>
    </row>
    <row r="11" spans="1:6" ht="14.25" customHeight="1">
      <c r="A11" s="104"/>
      <c r="B11" s="104"/>
      <c r="C11" s="10" t="s">
        <v>161</v>
      </c>
      <c r="D11" s="13">
        <v>34660547</v>
      </c>
      <c r="E11" s="13"/>
      <c r="F11" s="13"/>
    </row>
    <row r="12" spans="1:6" ht="14.25" customHeight="1">
      <c r="A12" s="104"/>
      <c r="B12" s="104"/>
      <c r="C12" s="10" t="s">
        <v>162</v>
      </c>
      <c r="D12" s="13">
        <v>13511062</v>
      </c>
      <c r="E12" s="13"/>
      <c r="F12" s="13"/>
    </row>
    <row r="13" spans="1:6" ht="14.25" customHeight="1">
      <c r="A13" s="104"/>
      <c r="B13" s="104"/>
      <c r="C13" s="10" t="s">
        <v>163</v>
      </c>
      <c r="D13" s="13">
        <v>12539281</v>
      </c>
      <c r="E13" s="13"/>
      <c r="F13" s="13"/>
    </row>
    <row r="14" spans="1:6" ht="14.25" customHeight="1">
      <c r="A14" s="104"/>
      <c r="B14" s="104"/>
      <c r="C14" s="26" t="s">
        <v>164</v>
      </c>
      <c r="D14" s="68">
        <v>-4988497</v>
      </c>
      <c r="E14" s="68"/>
      <c r="F14" s="68"/>
    </row>
    <row r="15" spans="1:6" ht="14.25" customHeight="1">
      <c r="A15" s="104"/>
      <c r="B15" s="105"/>
      <c r="C15" s="8" t="s">
        <v>21</v>
      </c>
      <c r="D15" s="14">
        <v>238973681</v>
      </c>
      <c r="E15" s="14"/>
      <c r="F15" s="14"/>
    </row>
    <row r="16" spans="1:6" ht="14.25" customHeight="1">
      <c r="A16" s="105"/>
      <c r="B16" s="97" t="s">
        <v>29</v>
      </c>
      <c r="C16" s="97"/>
      <c r="D16" s="14">
        <f>D9-D15</f>
        <v>11360469</v>
      </c>
      <c r="E16" s="14"/>
      <c r="F16" s="14"/>
    </row>
    <row r="17" spans="1:6" ht="14.25" customHeight="1">
      <c r="A17" s="103" t="s">
        <v>23</v>
      </c>
      <c r="B17" s="103" t="s">
        <v>13</v>
      </c>
      <c r="C17" s="82" t="s">
        <v>165</v>
      </c>
      <c r="D17" s="78">
        <v>12102</v>
      </c>
      <c r="E17" s="78"/>
      <c r="F17" s="78"/>
    </row>
    <row r="18" spans="1:6" ht="14.25" customHeight="1">
      <c r="A18" s="104"/>
      <c r="B18" s="104"/>
      <c r="C18" s="10" t="s">
        <v>166</v>
      </c>
      <c r="D18" s="13">
        <v>4225336</v>
      </c>
      <c r="E18" s="13"/>
      <c r="F18" s="13"/>
    </row>
    <row r="19" spans="1:6" ht="14.25" customHeight="1">
      <c r="A19" s="104"/>
      <c r="B19" s="105"/>
      <c r="C19" s="8" t="s">
        <v>30</v>
      </c>
      <c r="D19" s="14">
        <v>4237438</v>
      </c>
      <c r="E19" s="14"/>
      <c r="F19" s="14"/>
    </row>
    <row r="20" spans="1:6" ht="14.25" customHeight="1">
      <c r="A20" s="104"/>
      <c r="B20" s="103" t="s">
        <v>167</v>
      </c>
      <c r="C20" s="7" t="s">
        <v>168</v>
      </c>
      <c r="D20" s="13">
        <v>211919</v>
      </c>
      <c r="E20" s="13"/>
      <c r="F20" s="13"/>
    </row>
    <row r="21" spans="1:6" ht="14.25" customHeight="1">
      <c r="A21" s="104"/>
      <c r="B21" s="105"/>
      <c r="C21" s="8" t="s">
        <v>31</v>
      </c>
      <c r="D21" s="14">
        <v>211919</v>
      </c>
      <c r="E21" s="14"/>
      <c r="F21" s="14"/>
    </row>
    <row r="22" spans="1:6" ht="14.25" customHeight="1">
      <c r="A22" s="105"/>
      <c r="B22" s="97" t="s">
        <v>32</v>
      </c>
      <c r="C22" s="97"/>
      <c r="D22" s="14">
        <f>D19-D21</f>
        <v>4025519</v>
      </c>
      <c r="E22" s="14"/>
      <c r="F22" s="14"/>
    </row>
    <row r="23" spans="1:6" ht="14.25" customHeight="1">
      <c r="A23" s="100" t="s">
        <v>27</v>
      </c>
      <c r="B23" s="101"/>
      <c r="C23" s="102"/>
      <c r="D23" s="14">
        <f>D16+D22</f>
        <v>15385988</v>
      </c>
      <c r="E23" s="14"/>
      <c r="F23" s="14"/>
    </row>
    <row r="24" spans="1:6" ht="14.25" customHeight="1">
      <c r="A24" s="103" t="s">
        <v>169</v>
      </c>
      <c r="B24" s="79" t="s">
        <v>170</v>
      </c>
      <c r="C24" s="8" t="s">
        <v>16</v>
      </c>
      <c r="D24" s="14">
        <v>0</v>
      </c>
      <c r="E24" s="14"/>
      <c r="F24" s="14"/>
    </row>
    <row r="25" spans="1:6" ht="14.25" customHeight="1">
      <c r="A25" s="104"/>
      <c r="B25" s="103" t="s">
        <v>14</v>
      </c>
      <c r="C25" s="10" t="s">
        <v>171</v>
      </c>
      <c r="D25" s="13">
        <v>58906</v>
      </c>
      <c r="E25" s="13"/>
      <c r="F25" s="13"/>
    </row>
    <row r="26" spans="1:6" ht="14.25" customHeight="1">
      <c r="A26" s="104"/>
      <c r="B26" s="104"/>
      <c r="C26" s="10" t="s">
        <v>172</v>
      </c>
      <c r="D26" s="13">
        <v>3457871</v>
      </c>
      <c r="E26" s="13"/>
      <c r="F26" s="13"/>
    </row>
    <row r="27" spans="1:6" ht="14.25" customHeight="1">
      <c r="A27" s="104"/>
      <c r="B27" s="105"/>
      <c r="C27" s="8" t="s">
        <v>17</v>
      </c>
      <c r="D27" s="14">
        <v>3516777</v>
      </c>
      <c r="E27" s="14"/>
      <c r="F27" s="14"/>
    </row>
    <row r="28" spans="1:6" ht="14.25" customHeight="1">
      <c r="A28" s="105"/>
      <c r="B28" s="106" t="s">
        <v>33</v>
      </c>
      <c r="C28" s="107"/>
      <c r="D28" s="14">
        <f>D24-D27</f>
        <v>-3516777</v>
      </c>
      <c r="E28" s="14"/>
      <c r="F28" s="14"/>
    </row>
    <row r="29" spans="1:6" ht="14.25" customHeight="1">
      <c r="A29" s="106" t="s">
        <v>60</v>
      </c>
      <c r="B29" s="117"/>
      <c r="C29" s="107"/>
      <c r="D29" s="14">
        <f>D23+D28</f>
        <v>11869211</v>
      </c>
      <c r="E29" s="14"/>
      <c r="F29" s="14"/>
    </row>
    <row r="30" spans="1:6" ht="14.25" customHeight="1">
      <c r="A30" s="103" t="s">
        <v>15</v>
      </c>
      <c r="B30" s="106" t="s">
        <v>61</v>
      </c>
      <c r="C30" s="107"/>
      <c r="D30" s="14">
        <v>102970543</v>
      </c>
      <c r="E30" s="14"/>
      <c r="F30" s="14"/>
    </row>
    <row r="31" spans="1:6" ht="14.25" customHeight="1">
      <c r="A31" s="104"/>
      <c r="B31" s="106" t="s">
        <v>62</v>
      </c>
      <c r="C31" s="107"/>
      <c r="D31" s="14">
        <f>D29+D30</f>
        <v>114839754</v>
      </c>
      <c r="E31" s="14"/>
      <c r="F31" s="14"/>
    </row>
    <row r="32" spans="1:6" ht="14.25" customHeight="1">
      <c r="A32" s="104"/>
      <c r="B32" s="106" t="s">
        <v>63</v>
      </c>
      <c r="C32" s="107"/>
      <c r="D32" s="14">
        <v>0</v>
      </c>
      <c r="E32" s="14"/>
      <c r="F32" s="14"/>
    </row>
    <row r="33" spans="1:6" ht="14.25" customHeight="1">
      <c r="A33" s="104"/>
      <c r="B33" s="106" t="s">
        <v>64</v>
      </c>
      <c r="C33" s="107"/>
      <c r="D33" s="14">
        <v>0</v>
      </c>
      <c r="E33" s="14"/>
      <c r="F33" s="14"/>
    </row>
    <row r="34" spans="1:6" ht="14.25" customHeight="1">
      <c r="A34" s="104"/>
      <c r="B34" s="106" t="s">
        <v>65</v>
      </c>
      <c r="C34" s="107"/>
      <c r="D34" s="14">
        <v>19500000</v>
      </c>
      <c r="E34" s="14"/>
      <c r="F34" s="14"/>
    </row>
    <row r="35" spans="1:6" ht="28.5" customHeight="1">
      <c r="A35" s="105"/>
      <c r="B35" s="129" t="s">
        <v>66</v>
      </c>
      <c r="C35" s="130"/>
      <c r="D35" s="14">
        <f>D31+D32+D33-D34</f>
        <v>95339754</v>
      </c>
      <c r="E35" s="14"/>
      <c r="F35" s="14"/>
    </row>
    <row r="36" spans="1:6" ht="14.25" customHeight="1">
      <c r="A36" s="163"/>
      <c r="B36" s="164"/>
      <c r="C36" s="164"/>
      <c r="D36" s="164"/>
      <c r="E36" s="164"/>
      <c r="F36" s="164"/>
    </row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</sheetData>
  <sheetProtection algorithmName="SHA-512" hashValue="VBDVgytV0nMd95ZZhnaQ6GelbkYyYpWkMryun/n1uuQ3oi1UxQ2V8g7V7OUi1YZF3hRqjyY+6WebWYw1tXY5Cw==" saltValue="t4wN087Eyf05aTpzsNboAw==" spinCount="100000" sheet="1" scenarios="1" selectLockedCells="1"/>
  <mergeCells count="25">
    <mergeCell ref="B34:C34"/>
    <mergeCell ref="B35:C35"/>
    <mergeCell ref="A36:F36"/>
    <mergeCell ref="A29:C29"/>
    <mergeCell ref="A30:A35"/>
    <mergeCell ref="B30:C30"/>
    <mergeCell ref="B31:C31"/>
    <mergeCell ref="B32:C32"/>
    <mergeCell ref="B33:C33"/>
    <mergeCell ref="A17:A22"/>
    <mergeCell ref="B17:B19"/>
    <mergeCell ref="B20:B21"/>
    <mergeCell ref="B22:C22"/>
    <mergeCell ref="A23:C23"/>
    <mergeCell ref="A24:A28"/>
    <mergeCell ref="B25:B27"/>
    <mergeCell ref="B28:C28"/>
    <mergeCell ref="D2:F2"/>
    <mergeCell ref="A3:F3"/>
    <mergeCell ref="A4:F4"/>
    <mergeCell ref="A6:C6"/>
    <mergeCell ref="A7:A16"/>
    <mergeCell ref="B7:B9"/>
    <mergeCell ref="B10:B15"/>
    <mergeCell ref="B16:C16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view="pageBreakPreview" zoomScaleNormal="100" zoomScaleSheetLayoutView="100" workbookViewId="0"/>
  </sheetViews>
  <sheetFormatPr defaultColWidth="9" defaultRowHeight="13.2"/>
  <cols>
    <col min="1" max="1" width="3.44140625" style="1" customWidth="1"/>
    <col min="2" max="2" width="3.33203125" style="1" customWidth="1"/>
    <col min="3" max="3" width="36.109375" style="1" customWidth="1"/>
    <col min="4" max="7" width="8.6640625" style="1" customWidth="1"/>
    <col min="8" max="8" width="8.6640625" style="2" customWidth="1"/>
    <col min="9" max="9" width="8.6640625" style="1" customWidth="1"/>
    <col min="10" max="16384" width="9" style="1"/>
  </cols>
  <sheetData>
    <row r="1" spans="1:14" ht="21.75" customHeight="1">
      <c r="A1" s="12"/>
      <c r="B1" s="12"/>
      <c r="C1" s="12"/>
      <c r="D1" s="12"/>
      <c r="E1" s="12"/>
      <c r="F1" s="12"/>
      <c r="G1" s="12"/>
      <c r="H1" s="87"/>
      <c r="I1" s="12"/>
    </row>
    <row r="2" spans="1:14">
      <c r="A2" s="87"/>
      <c r="B2" s="87"/>
      <c r="C2" s="87"/>
      <c r="D2" s="131" t="s">
        <v>221</v>
      </c>
      <c r="E2" s="131"/>
      <c r="F2" s="131"/>
      <c r="G2" s="131"/>
      <c r="H2" s="131"/>
      <c r="I2" s="131"/>
      <c r="J2" s="4"/>
      <c r="K2" s="4"/>
      <c r="L2" s="4"/>
      <c r="M2" s="4"/>
      <c r="N2" s="4"/>
    </row>
    <row r="3" spans="1:14" ht="14.4">
      <c r="A3" s="132" t="s">
        <v>222</v>
      </c>
      <c r="B3" s="132"/>
      <c r="C3" s="132"/>
      <c r="D3" s="132"/>
      <c r="E3" s="132"/>
      <c r="F3" s="132"/>
      <c r="G3" s="132"/>
      <c r="H3" s="132"/>
      <c r="I3" s="132"/>
    </row>
    <row r="4" spans="1:14">
      <c r="A4" s="87"/>
      <c r="B4" s="12"/>
      <c r="C4" s="20"/>
      <c r="D4" s="87"/>
      <c r="E4" s="87"/>
      <c r="F4" s="87"/>
      <c r="G4" s="87"/>
      <c r="H4" s="87"/>
      <c r="I4" s="87"/>
    </row>
    <row r="5" spans="1:14">
      <c r="A5" s="133" t="s">
        <v>138</v>
      </c>
      <c r="B5" s="133"/>
      <c r="C5" s="133"/>
      <c r="D5" s="133"/>
      <c r="E5" s="133"/>
      <c r="F5" s="133"/>
      <c r="G5" s="133"/>
      <c r="H5" s="133"/>
      <c r="I5" s="133"/>
    </row>
    <row r="6" spans="1:14" ht="13.5" customHeight="1">
      <c r="A6" s="87"/>
      <c r="B6" s="87"/>
      <c r="C6" s="87"/>
      <c r="D6" s="87"/>
      <c r="E6" s="87"/>
      <c r="F6" s="87"/>
      <c r="G6" s="87"/>
      <c r="H6" s="87"/>
      <c r="I6" s="73" t="s">
        <v>52</v>
      </c>
    </row>
    <row r="7" spans="1:14" ht="14.25" customHeight="1">
      <c r="A7" s="141" t="s">
        <v>34</v>
      </c>
      <c r="B7" s="142"/>
      <c r="C7" s="143"/>
      <c r="D7" s="137" t="s">
        <v>139</v>
      </c>
      <c r="E7" s="137" t="s">
        <v>140</v>
      </c>
      <c r="F7" s="137" t="s">
        <v>141</v>
      </c>
      <c r="G7" s="137" t="s">
        <v>142</v>
      </c>
      <c r="H7" s="137" t="s">
        <v>175</v>
      </c>
      <c r="I7" s="137" t="s">
        <v>144</v>
      </c>
    </row>
    <row r="8" spans="1:14" ht="14.25" customHeight="1">
      <c r="A8" s="144"/>
      <c r="B8" s="145"/>
      <c r="C8" s="146"/>
      <c r="D8" s="138"/>
      <c r="E8" s="161"/>
      <c r="F8" s="138"/>
      <c r="G8" s="138"/>
      <c r="H8" s="138"/>
      <c r="I8" s="138"/>
    </row>
    <row r="9" spans="1:14" ht="14.25" customHeight="1">
      <c r="A9" s="134" t="s">
        <v>19</v>
      </c>
      <c r="B9" s="134" t="s">
        <v>13</v>
      </c>
      <c r="C9" s="23" t="s">
        <v>158</v>
      </c>
      <c r="D9" s="78">
        <v>0</v>
      </c>
      <c r="E9" s="78">
        <v>145485675</v>
      </c>
      <c r="F9" s="78">
        <v>104812295</v>
      </c>
      <c r="G9" s="78">
        <f t="shared" ref="G9:G51" si="0">SUM(D9:F9)</f>
        <v>250297970</v>
      </c>
      <c r="H9" s="78">
        <v>0</v>
      </c>
      <c r="I9" s="78">
        <f t="shared" ref="I9:I51" si="1">SUM(G9:H9)</f>
        <v>250297970</v>
      </c>
    </row>
    <row r="10" spans="1:14" ht="14.25" customHeight="1">
      <c r="A10" s="135"/>
      <c r="B10" s="135"/>
      <c r="C10" s="22" t="s">
        <v>176</v>
      </c>
      <c r="D10" s="13">
        <v>0</v>
      </c>
      <c r="E10" s="13">
        <v>137548250</v>
      </c>
      <c r="F10" s="13">
        <v>100993170</v>
      </c>
      <c r="G10" s="13">
        <f>SUM(D10:F10)</f>
        <v>238541420</v>
      </c>
      <c r="H10" s="13">
        <v>0</v>
      </c>
      <c r="I10" s="13">
        <f>SUM(G10:H10)</f>
        <v>238541420</v>
      </c>
    </row>
    <row r="11" spans="1:14" ht="14.25" customHeight="1">
      <c r="A11" s="135"/>
      <c r="B11" s="135"/>
      <c r="C11" s="22" t="s">
        <v>177</v>
      </c>
      <c r="D11" s="13">
        <v>0</v>
      </c>
      <c r="E11" s="13">
        <v>7937425</v>
      </c>
      <c r="F11" s="13">
        <v>3819125</v>
      </c>
      <c r="G11" s="13">
        <f>SUM(D11:F11)</f>
        <v>11756550</v>
      </c>
      <c r="H11" s="13">
        <v>0</v>
      </c>
      <c r="I11" s="13">
        <f>SUM(G11:H11)</f>
        <v>11756550</v>
      </c>
    </row>
    <row r="12" spans="1:14" ht="14.25" customHeight="1">
      <c r="A12" s="135"/>
      <c r="B12" s="135"/>
      <c r="C12" s="22" t="s">
        <v>159</v>
      </c>
      <c r="D12" s="13">
        <v>0</v>
      </c>
      <c r="E12" s="13">
        <v>0</v>
      </c>
      <c r="F12" s="13">
        <v>36180</v>
      </c>
      <c r="G12" s="13">
        <f t="shared" si="0"/>
        <v>36180</v>
      </c>
      <c r="H12" s="13">
        <v>0</v>
      </c>
      <c r="I12" s="13">
        <f t="shared" si="1"/>
        <v>36180</v>
      </c>
    </row>
    <row r="13" spans="1:14" ht="14.25" customHeight="1">
      <c r="A13" s="135"/>
      <c r="B13" s="136"/>
      <c r="C13" s="11" t="s">
        <v>20</v>
      </c>
      <c r="D13" s="14">
        <v>0</v>
      </c>
      <c r="E13" s="14">
        <v>145485675</v>
      </c>
      <c r="F13" s="14">
        <v>104848475</v>
      </c>
      <c r="G13" s="14">
        <f t="shared" si="0"/>
        <v>250334150</v>
      </c>
      <c r="H13" s="14">
        <v>0</v>
      </c>
      <c r="I13" s="14">
        <f t="shared" si="1"/>
        <v>250334150</v>
      </c>
    </row>
    <row r="14" spans="1:14" ht="14.25" customHeight="1">
      <c r="A14" s="135"/>
      <c r="B14" s="134" t="s">
        <v>14</v>
      </c>
      <c r="C14" s="22" t="s">
        <v>160</v>
      </c>
      <c r="D14" s="13">
        <v>320000</v>
      </c>
      <c r="E14" s="13">
        <v>112092157</v>
      </c>
      <c r="F14" s="13">
        <v>70839131</v>
      </c>
      <c r="G14" s="13">
        <f t="shared" si="0"/>
        <v>183251288</v>
      </c>
      <c r="H14" s="13">
        <v>0</v>
      </c>
      <c r="I14" s="13">
        <f t="shared" si="1"/>
        <v>183251288</v>
      </c>
    </row>
    <row r="15" spans="1:14" ht="14.25" customHeight="1">
      <c r="A15" s="135"/>
      <c r="B15" s="135"/>
      <c r="C15" s="22" t="s">
        <v>178</v>
      </c>
      <c r="D15" s="13">
        <v>320000</v>
      </c>
      <c r="E15" s="13">
        <v>0</v>
      </c>
      <c r="F15" s="13">
        <v>0</v>
      </c>
      <c r="G15" s="13">
        <f>SUM(D15:F15)</f>
        <v>320000</v>
      </c>
      <c r="H15" s="13">
        <v>0</v>
      </c>
      <c r="I15" s="13">
        <f>SUM(G15:H15)</f>
        <v>320000</v>
      </c>
    </row>
    <row r="16" spans="1:14" ht="14.25" customHeight="1">
      <c r="A16" s="135"/>
      <c r="B16" s="135"/>
      <c r="C16" s="22" t="s">
        <v>179</v>
      </c>
      <c r="D16" s="13">
        <v>0</v>
      </c>
      <c r="E16" s="13">
        <v>25180140</v>
      </c>
      <c r="F16" s="13">
        <v>16125086</v>
      </c>
      <c r="G16" s="13">
        <f>SUM(D16:F16)</f>
        <v>41305226</v>
      </c>
      <c r="H16" s="13">
        <v>0</v>
      </c>
      <c r="I16" s="13">
        <f>SUM(G16:H16)</f>
        <v>41305226</v>
      </c>
    </row>
    <row r="17" spans="1:9" ht="14.25" customHeight="1">
      <c r="A17" s="135"/>
      <c r="B17" s="135"/>
      <c r="C17" s="22" t="s">
        <v>180</v>
      </c>
      <c r="D17" s="13">
        <v>0</v>
      </c>
      <c r="E17" s="13">
        <v>9699594</v>
      </c>
      <c r="F17" s="13">
        <v>6002083</v>
      </c>
      <c r="G17" s="13">
        <f>SUM(D17:F17)</f>
        <v>15701677</v>
      </c>
      <c r="H17" s="13">
        <v>0</v>
      </c>
      <c r="I17" s="13">
        <f>SUM(G17:H17)</f>
        <v>15701677</v>
      </c>
    </row>
    <row r="18" spans="1:9" ht="14.25" customHeight="1">
      <c r="A18" s="135"/>
      <c r="B18" s="135"/>
      <c r="C18" s="22" t="s">
        <v>181</v>
      </c>
      <c r="D18" s="13">
        <v>0</v>
      </c>
      <c r="E18" s="13">
        <v>932552</v>
      </c>
      <c r="F18" s="13">
        <v>683168</v>
      </c>
      <c r="G18" s="13">
        <f>SUM(D18:F18)</f>
        <v>1615720</v>
      </c>
      <c r="H18" s="13">
        <v>0</v>
      </c>
      <c r="I18" s="13">
        <f>SUM(G18:H18)</f>
        <v>1615720</v>
      </c>
    </row>
    <row r="19" spans="1:9" ht="14.25" customHeight="1">
      <c r="A19" s="135"/>
      <c r="B19" s="135"/>
      <c r="C19" s="22" t="s">
        <v>182</v>
      </c>
      <c r="D19" s="13">
        <v>0</v>
      </c>
      <c r="E19" s="13">
        <v>60750977</v>
      </c>
      <c r="F19" s="13">
        <v>37803130</v>
      </c>
      <c r="G19" s="13">
        <f>SUM(D19:F19)</f>
        <v>98554107</v>
      </c>
      <c r="H19" s="13">
        <v>0</v>
      </c>
      <c r="I19" s="13">
        <f>SUM(G19:H19)</f>
        <v>98554107</v>
      </c>
    </row>
    <row r="20" spans="1:9" ht="14.25" customHeight="1">
      <c r="A20" s="135"/>
      <c r="B20" s="135"/>
      <c r="C20" s="22" t="s">
        <v>183</v>
      </c>
      <c r="D20" s="13">
        <v>0</v>
      </c>
      <c r="E20" s="13">
        <v>1475100</v>
      </c>
      <c r="F20" s="13">
        <v>1072800</v>
      </c>
      <c r="G20" s="13">
        <f>SUM(D20:F20)</f>
        <v>2547900</v>
      </c>
      <c r="H20" s="13">
        <v>0</v>
      </c>
      <c r="I20" s="13">
        <f>SUM(G20:H20)</f>
        <v>2547900</v>
      </c>
    </row>
    <row r="21" spans="1:9" ht="14.25" customHeight="1">
      <c r="A21" s="135"/>
      <c r="B21" s="135"/>
      <c r="C21" s="22" t="s">
        <v>184</v>
      </c>
      <c r="D21" s="13">
        <v>0</v>
      </c>
      <c r="E21" s="13">
        <v>14053794</v>
      </c>
      <c r="F21" s="13">
        <v>9152864</v>
      </c>
      <c r="G21" s="13">
        <f>SUM(D21:F21)</f>
        <v>23206658</v>
      </c>
      <c r="H21" s="13">
        <v>0</v>
      </c>
      <c r="I21" s="13">
        <f>SUM(G21:H21)</f>
        <v>23206658</v>
      </c>
    </row>
    <row r="22" spans="1:9" ht="14.25" customHeight="1">
      <c r="A22" s="135"/>
      <c r="B22" s="135"/>
      <c r="C22" s="22" t="s">
        <v>161</v>
      </c>
      <c r="D22" s="13">
        <v>0</v>
      </c>
      <c r="E22" s="13">
        <v>20716746</v>
      </c>
      <c r="F22" s="13">
        <v>13943801</v>
      </c>
      <c r="G22" s="13">
        <f>SUM(D22:F22)</f>
        <v>34660547</v>
      </c>
      <c r="H22" s="13">
        <v>0</v>
      </c>
      <c r="I22" s="13">
        <f>SUM(G22:H22)</f>
        <v>34660547</v>
      </c>
    </row>
    <row r="23" spans="1:9" ht="14.25" customHeight="1">
      <c r="A23" s="135"/>
      <c r="B23" s="135"/>
      <c r="C23" s="22" t="s">
        <v>185</v>
      </c>
      <c r="D23" s="13">
        <v>0</v>
      </c>
      <c r="E23" s="13">
        <v>8624561</v>
      </c>
      <c r="F23" s="13">
        <v>6259504</v>
      </c>
      <c r="G23" s="13">
        <f>SUM(D23:F23)</f>
        <v>14884065</v>
      </c>
      <c r="H23" s="13">
        <v>0</v>
      </c>
      <c r="I23" s="13">
        <f>SUM(G23:H23)</f>
        <v>14884065</v>
      </c>
    </row>
    <row r="24" spans="1:9" ht="14.25" customHeight="1">
      <c r="A24" s="135"/>
      <c r="B24" s="135"/>
      <c r="C24" s="22" t="s">
        <v>186</v>
      </c>
      <c r="D24" s="13">
        <v>0</v>
      </c>
      <c r="E24" s="13">
        <v>640084</v>
      </c>
      <c r="F24" s="13">
        <v>551134</v>
      </c>
      <c r="G24" s="13">
        <f>SUM(D24:F24)</f>
        <v>1191218</v>
      </c>
      <c r="H24" s="13">
        <v>0</v>
      </c>
      <c r="I24" s="13">
        <f>SUM(G24:H24)</f>
        <v>1191218</v>
      </c>
    </row>
    <row r="25" spans="1:9" ht="14.25" customHeight="1">
      <c r="A25" s="135"/>
      <c r="B25" s="135"/>
      <c r="C25" s="22" t="s">
        <v>187</v>
      </c>
      <c r="D25" s="13">
        <v>0</v>
      </c>
      <c r="E25" s="13">
        <v>3884531</v>
      </c>
      <c r="F25" s="13">
        <v>2899760</v>
      </c>
      <c r="G25" s="13">
        <f>SUM(D25:F25)</f>
        <v>6784291</v>
      </c>
      <c r="H25" s="13">
        <v>0</v>
      </c>
      <c r="I25" s="13">
        <f>SUM(G25:H25)</f>
        <v>6784291</v>
      </c>
    </row>
    <row r="26" spans="1:9" ht="14.25" customHeight="1">
      <c r="A26" s="135"/>
      <c r="B26" s="135"/>
      <c r="C26" s="22" t="s">
        <v>188</v>
      </c>
      <c r="D26" s="13">
        <v>0</v>
      </c>
      <c r="E26" s="13">
        <v>3566157</v>
      </c>
      <c r="F26" s="13">
        <v>2120698</v>
      </c>
      <c r="G26" s="13">
        <f>SUM(D26:F26)</f>
        <v>5686855</v>
      </c>
      <c r="H26" s="13">
        <v>0</v>
      </c>
      <c r="I26" s="13">
        <f>SUM(G26:H26)</f>
        <v>5686855</v>
      </c>
    </row>
    <row r="27" spans="1:9" ht="14.25" customHeight="1">
      <c r="A27" s="135"/>
      <c r="B27" s="135"/>
      <c r="C27" s="22" t="s">
        <v>189</v>
      </c>
      <c r="D27" s="13">
        <v>0</v>
      </c>
      <c r="E27" s="13">
        <v>104050</v>
      </c>
      <c r="F27" s="13">
        <v>0</v>
      </c>
      <c r="G27" s="13">
        <f>SUM(D27:F27)</f>
        <v>104050</v>
      </c>
      <c r="H27" s="13">
        <v>0</v>
      </c>
      <c r="I27" s="13">
        <f>SUM(G27:H27)</f>
        <v>104050</v>
      </c>
    </row>
    <row r="28" spans="1:9" ht="14.25" customHeight="1">
      <c r="A28" s="135"/>
      <c r="B28" s="135"/>
      <c r="C28" s="22" t="s">
        <v>190</v>
      </c>
      <c r="D28" s="13">
        <v>0</v>
      </c>
      <c r="E28" s="13">
        <v>2940702</v>
      </c>
      <c r="F28" s="13">
        <v>1544179</v>
      </c>
      <c r="G28" s="13">
        <f>SUM(D28:F28)</f>
        <v>4484881</v>
      </c>
      <c r="H28" s="13">
        <v>0</v>
      </c>
      <c r="I28" s="13">
        <f>SUM(G28:H28)</f>
        <v>4484881</v>
      </c>
    </row>
    <row r="29" spans="1:9" ht="14.25" customHeight="1">
      <c r="A29" s="135"/>
      <c r="B29" s="135"/>
      <c r="C29" s="22" t="s">
        <v>191</v>
      </c>
      <c r="D29" s="13">
        <v>0</v>
      </c>
      <c r="E29" s="13">
        <v>243500</v>
      </c>
      <c r="F29" s="13">
        <v>189120</v>
      </c>
      <c r="G29" s="13">
        <f>SUM(D29:F29)</f>
        <v>432620</v>
      </c>
      <c r="H29" s="13">
        <v>0</v>
      </c>
      <c r="I29" s="13">
        <f>SUM(G29:H29)</f>
        <v>432620</v>
      </c>
    </row>
    <row r="30" spans="1:9" ht="14.25" customHeight="1">
      <c r="A30" s="135"/>
      <c r="B30" s="135"/>
      <c r="C30" s="22" t="s">
        <v>192</v>
      </c>
      <c r="D30" s="13">
        <v>0</v>
      </c>
      <c r="E30" s="13">
        <v>564848</v>
      </c>
      <c r="F30" s="13">
        <v>354980</v>
      </c>
      <c r="G30" s="13">
        <f>SUM(D30:F30)</f>
        <v>919828</v>
      </c>
      <c r="H30" s="13">
        <v>0</v>
      </c>
      <c r="I30" s="13">
        <f>SUM(G30:H30)</f>
        <v>919828</v>
      </c>
    </row>
    <row r="31" spans="1:9" ht="14.25" customHeight="1">
      <c r="A31" s="135"/>
      <c r="B31" s="135"/>
      <c r="C31" s="22" t="s">
        <v>193</v>
      </c>
      <c r="D31" s="13">
        <v>0</v>
      </c>
      <c r="E31" s="13">
        <v>134313</v>
      </c>
      <c r="F31" s="13">
        <v>0</v>
      </c>
      <c r="G31" s="13">
        <f>SUM(D31:F31)</f>
        <v>134313</v>
      </c>
      <c r="H31" s="13">
        <v>0</v>
      </c>
      <c r="I31" s="13">
        <f>SUM(G31:H31)</f>
        <v>134313</v>
      </c>
    </row>
    <row r="32" spans="1:9" ht="14.25" customHeight="1">
      <c r="A32" s="135"/>
      <c r="B32" s="135"/>
      <c r="C32" s="22" t="s">
        <v>194</v>
      </c>
      <c r="D32" s="13">
        <v>0</v>
      </c>
      <c r="E32" s="13">
        <v>14000</v>
      </c>
      <c r="F32" s="13">
        <v>24426</v>
      </c>
      <c r="G32" s="13">
        <f>SUM(D32:F32)</f>
        <v>38426</v>
      </c>
      <c r="H32" s="13">
        <v>0</v>
      </c>
      <c r="I32" s="13">
        <f>SUM(G32:H32)</f>
        <v>38426</v>
      </c>
    </row>
    <row r="33" spans="1:9" ht="14.25" customHeight="1">
      <c r="A33" s="135"/>
      <c r="B33" s="135"/>
      <c r="C33" s="22" t="s">
        <v>162</v>
      </c>
      <c r="D33" s="13">
        <v>90000</v>
      </c>
      <c r="E33" s="13">
        <v>7478937</v>
      </c>
      <c r="F33" s="13">
        <v>5942125</v>
      </c>
      <c r="G33" s="13">
        <f>SUM(D33:F33)</f>
        <v>13511062</v>
      </c>
      <c r="H33" s="13">
        <v>0</v>
      </c>
      <c r="I33" s="13">
        <f>SUM(G33:H33)</f>
        <v>13511062</v>
      </c>
    </row>
    <row r="34" spans="1:9" ht="14.25" customHeight="1">
      <c r="A34" s="135"/>
      <c r="B34" s="135"/>
      <c r="C34" s="22" t="s">
        <v>195</v>
      </c>
      <c r="D34" s="13">
        <v>0</v>
      </c>
      <c r="E34" s="13">
        <v>597676</v>
      </c>
      <c r="F34" s="13">
        <v>408036</v>
      </c>
      <c r="G34" s="13">
        <f>SUM(D34:F34)</f>
        <v>1005712</v>
      </c>
      <c r="H34" s="13">
        <v>0</v>
      </c>
      <c r="I34" s="13">
        <f>SUM(G34:H34)</f>
        <v>1005712</v>
      </c>
    </row>
    <row r="35" spans="1:9" ht="14.25" customHeight="1">
      <c r="A35" s="135"/>
      <c r="B35" s="135"/>
      <c r="C35" s="22" t="s">
        <v>196</v>
      </c>
      <c r="D35" s="13">
        <v>0</v>
      </c>
      <c r="E35" s="13">
        <v>134500</v>
      </c>
      <c r="F35" s="13">
        <v>165008</v>
      </c>
      <c r="G35" s="13">
        <f>SUM(D35:F35)</f>
        <v>299508</v>
      </c>
      <c r="H35" s="13">
        <v>0</v>
      </c>
      <c r="I35" s="13">
        <f>SUM(G35:H35)</f>
        <v>299508</v>
      </c>
    </row>
    <row r="36" spans="1:9" ht="14.25" customHeight="1">
      <c r="A36" s="135"/>
      <c r="B36" s="135"/>
      <c r="C36" s="22" t="s">
        <v>197</v>
      </c>
      <c r="D36" s="13">
        <v>0</v>
      </c>
      <c r="E36" s="13">
        <v>600</v>
      </c>
      <c r="F36" s="13">
        <v>500</v>
      </c>
      <c r="G36" s="13">
        <f>SUM(D36:F36)</f>
        <v>1100</v>
      </c>
      <c r="H36" s="13">
        <v>0</v>
      </c>
      <c r="I36" s="13">
        <f>SUM(G36:H36)</f>
        <v>1100</v>
      </c>
    </row>
    <row r="37" spans="1:9" ht="14.25" customHeight="1">
      <c r="A37" s="135"/>
      <c r="B37" s="135"/>
      <c r="C37" s="22" t="s">
        <v>198</v>
      </c>
      <c r="D37" s="13">
        <v>0</v>
      </c>
      <c r="E37" s="13">
        <v>893679</v>
      </c>
      <c r="F37" s="13">
        <v>920186</v>
      </c>
      <c r="G37" s="13">
        <f>SUM(D37:F37)</f>
        <v>1813865</v>
      </c>
      <c r="H37" s="13">
        <v>0</v>
      </c>
      <c r="I37" s="13">
        <f>SUM(G37:H37)</f>
        <v>1813865</v>
      </c>
    </row>
    <row r="38" spans="1:9" ht="14.25" customHeight="1">
      <c r="A38" s="135"/>
      <c r="B38" s="135"/>
      <c r="C38" s="22" t="s">
        <v>199</v>
      </c>
      <c r="D38" s="13">
        <v>0</v>
      </c>
      <c r="E38" s="13">
        <v>760626</v>
      </c>
      <c r="F38" s="13">
        <v>437650</v>
      </c>
      <c r="G38" s="13">
        <f>SUM(D38:F38)</f>
        <v>1198276</v>
      </c>
      <c r="H38" s="13">
        <v>0</v>
      </c>
      <c r="I38" s="13">
        <f>SUM(G38:H38)</f>
        <v>1198276</v>
      </c>
    </row>
    <row r="39" spans="1:9" ht="14.25" customHeight="1">
      <c r="A39" s="135"/>
      <c r="B39" s="135"/>
      <c r="C39" s="22" t="s">
        <v>200</v>
      </c>
      <c r="D39" s="13">
        <v>0</v>
      </c>
      <c r="E39" s="13">
        <v>24018</v>
      </c>
      <c r="F39" s="13">
        <v>31421</v>
      </c>
      <c r="G39" s="13">
        <f>SUM(D39:F39)</f>
        <v>55439</v>
      </c>
      <c r="H39" s="13">
        <v>0</v>
      </c>
      <c r="I39" s="13">
        <f>SUM(G39:H39)</f>
        <v>55439</v>
      </c>
    </row>
    <row r="40" spans="1:9" ht="14.25" customHeight="1">
      <c r="A40" s="135"/>
      <c r="B40" s="135"/>
      <c r="C40" s="22" t="s">
        <v>201</v>
      </c>
      <c r="D40" s="13">
        <v>0</v>
      </c>
      <c r="E40" s="13">
        <v>1140763</v>
      </c>
      <c r="F40" s="13">
        <v>18738</v>
      </c>
      <c r="G40" s="13">
        <f>SUM(D40:F40)</f>
        <v>1159501</v>
      </c>
      <c r="H40" s="13">
        <v>0</v>
      </c>
      <c r="I40" s="13">
        <f>SUM(G40:H40)</f>
        <v>1159501</v>
      </c>
    </row>
    <row r="41" spans="1:9" ht="14.25" customHeight="1">
      <c r="A41" s="135"/>
      <c r="B41" s="135"/>
      <c r="C41" s="22" t="s">
        <v>202</v>
      </c>
      <c r="D41" s="13">
        <v>0</v>
      </c>
      <c r="E41" s="13">
        <v>380077</v>
      </c>
      <c r="F41" s="13">
        <v>394206</v>
      </c>
      <c r="G41" s="13">
        <f>SUM(D41:F41)</f>
        <v>774283</v>
      </c>
      <c r="H41" s="13">
        <v>0</v>
      </c>
      <c r="I41" s="13">
        <f>SUM(G41:H41)</f>
        <v>774283</v>
      </c>
    </row>
    <row r="42" spans="1:9" ht="14.25" customHeight="1">
      <c r="A42" s="135"/>
      <c r="B42" s="135"/>
      <c r="C42" s="22" t="s">
        <v>203</v>
      </c>
      <c r="D42" s="13">
        <v>90000</v>
      </c>
      <c r="E42" s="13">
        <v>0</v>
      </c>
      <c r="F42" s="13">
        <v>10810</v>
      </c>
      <c r="G42" s="13">
        <f>SUM(D42:F42)</f>
        <v>100810</v>
      </c>
      <c r="H42" s="13">
        <v>0</v>
      </c>
      <c r="I42" s="13">
        <f>SUM(G42:H42)</f>
        <v>100810</v>
      </c>
    </row>
    <row r="43" spans="1:9" ht="14.25" customHeight="1">
      <c r="A43" s="135"/>
      <c r="B43" s="135"/>
      <c r="C43" s="22" t="s">
        <v>204</v>
      </c>
      <c r="D43" s="13">
        <v>0</v>
      </c>
      <c r="E43" s="13">
        <v>1939879</v>
      </c>
      <c r="F43" s="13">
        <v>1787724</v>
      </c>
      <c r="G43" s="13">
        <f>SUM(D43:F43)</f>
        <v>3727603</v>
      </c>
      <c r="H43" s="13">
        <v>0</v>
      </c>
      <c r="I43" s="13">
        <f>SUM(G43:H43)</f>
        <v>3727603</v>
      </c>
    </row>
    <row r="44" spans="1:9" ht="14.25" customHeight="1">
      <c r="A44" s="135"/>
      <c r="B44" s="135"/>
      <c r="C44" s="22" t="s">
        <v>205</v>
      </c>
      <c r="D44" s="13">
        <v>0</v>
      </c>
      <c r="E44" s="13">
        <v>342244</v>
      </c>
      <c r="F44" s="13">
        <v>187359</v>
      </c>
      <c r="G44" s="13">
        <f>SUM(D44:F44)</f>
        <v>529603</v>
      </c>
      <c r="H44" s="13">
        <v>0</v>
      </c>
      <c r="I44" s="13">
        <f>SUM(G44:H44)</f>
        <v>529603</v>
      </c>
    </row>
    <row r="45" spans="1:9" ht="14.25" customHeight="1">
      <c r="A45" s="135"/>
      <c r="B45" s="135"/>
      <c r="C45" s="22" t="s">
        <v>206</v>
      </c>
      <c r="D45" s="13">
        <v>0</v>
      </c>
      <c r="E45" s="13">
        <v>0</v>
      </c>
      <c r="F45" s="13">
        <v>601581</v>
      </c>
      <c r="G45" s="13">
        <f>SUM(D45:F45)</f>
        <v>601581</v>
      </c>
      <c r="H45" s="13">
        <v>0</v>
      </c>
      <c r="I45" s="13">
        <f>SUM(G45:H45)</f>
        <v>601581</v>
      </c>
    </row>
    <row r="46" spans="1:9" ht="14.25" customHeight="1">
      <c r="A46" s="135"/>
      <c r="B46" s="135"/>
      <c r="C46" s="22" t="s">
        <v>207</v>
      </c>
      <c r="D46" s="13">
        <v>0</v>
      </c>
      <c r="E46" s="13">
        <v>51600</v>
      </c>
      <c r="F46" s="13">
        <v>0</v>
      </c>
      <c r="G46" s="13">
        <f>SUM(D46:F46)</f>
        <v>51600</v>
      </c>
      <c r="H46" s="13">
        <v>0</v>
      </c>
      <c r="I46" s="13">
        <f>SUM(G46:H46)</f>
        <v>51600</v>
      </c>
    </row>
    <row r="47" spans="1:9" ht="14.25" customHeight="1">
      <c r="A47" s="135"/>
      <c r="B47" s="135"/>
      <c r="C47" s="22" t="s">
        <v>208</v>
      </c>
      <c r="D47" s="13">
        <v>0</v>
      </c>
      <c r="E47" s="13">
        <v>860749</v>
      </c>
      <c r="F47" s="13">
        <v>801430</v>
      </c>
      <c r="G47" s="13">
        <f>SUM(D47:F47)</f>
        <v>1662179</v>
      </c>
      <c r="H47" s="13">
        <v>0</v>
      </c>
      <c r="I47" s="13">
        <f>SUM(G47:H47)</f>
        <v>1662179</v>
      </c>
    </row>
    <row r="48" spans="1:9" ht="14.25" customHeight="1">
      <c r="A48" s="135"/>
      <c r="B48" s="135"/>
      <c r="C48" s="22" t="s">
        <v>209</v>
      </c>
      <c r="D48" s="13">
        <v>0</v>
      </c>
      <c r="E48" s="13">
        <v>352526</v>
      </c>
      <c r="F48" s="13">
        <v>177476</v>
      </c>
      <c r="G48" s="13">
        <f>SUM(D48:F48)</f>
        <v>530002</v>
      </c>
      <c r="H48" s="13">
        <v>0</v>
      </c>
      <c r="I48" s="13">
        <f>SUM(G48:H48)</f>
        <v>530002</v>
      </c>
    </row>
    <row r="49" spans="1:9" ht="14.25" customHeight="1">
      <c r="A49" s="135"/>
      <c r="B49" s="135"/>
      <c r="C49" s="22" t="s">
        <v>163</v>
      </c>
      <c r="D49" s="13">
        <v>0</v>
      </c>
      <c r="E49" s="13">
        <v>2816116</v>
      </c>
      <c r="F49" s="13">
        <v>9723165</v>
      </c>
      <c r="G49" s="13">
        <f>SUM(D49:F49)</f>
        <v>12539281</v>
      </c>
      <c r="H49" s="13">
        <v>0</v>
      </c>
      <c r="I49" s="13">
        <f>SUM(G49:H49)</f>
        <v>12539281</v>
      </c>
    </row>
    <row r="50" spans="1:9" ht="14.25" customHeight="1">
      <c r="A50" s="135"/>
      <c r="B50" s="135"/>
      <c r="C50" s="22" t="s">
        <v>164</v>
      </c>
      <c r="D50" s="13">
        <v>0</v>
      </c>
      <c r="E50" s="13">
        <v>-1218621</v>
      </c>
      <c r="F50" s="13">
        <v>-3769876</v>
      </c>
      <c r="G50" s="13">
        <f t="shared" si="0"/>
        <v>-4988497</v>
      </c>
      <c r="H50" s="13">
        <v>0</v>
      </c>
      <c r="I50" s="13">
        <f t="shared" si="1"/>
        <v>-4988497</v>
      </c>
    </row>
    <row r="51" spans="1:9" ht="14.25" customHeight="1">
      <c r="A51" s="135"/>
      <c r="B51" s="136"/>
      <c r="C51" s="11" t="s">
        <v>21</v>
      </c>
      <c r="D51" s="14">
        <v>410000</v>
      </c>
      <c r="E51" s="14">
        <v>141885335</v>
      </c>
      <c r="F51" s="14">
        <v>96678346</v>
      </c>
      <c r="G51" s="14">
        <f t="shared" si="0"/>
        <v>238973681</v>
      </c>
      <c r="H51" s="14">
        <v>0</v>
      </c>
      <c r="I51" s="14">
        <f t="shared" si="1"/>
        <v>238973681</v>
      </c>
    </row>
    <row r="52" spans="1:9" ht="14.25" customHeight="1">
      <c r="A52" s="136"/>
      <c r="B52" s="139" t="s">
        <v>22</v>
      </c>
      <c r="C52" s="140"/>
      <c r="D52" s="14">
        <f>D13-D51</f>
        <v>-410000</v>
      </c>
      <c r="E52" s="14">
        <f>E13-E51</f>
        <v>3600340</v>
      </c>
      <c r="F52" s="14">
        <f>F13-F51</f>
        <v>8170129</v>
      </c>
      <c r="G52" s="14">
        <f>G13-G51</f>
        <v>11360469</v>
      </c>
      <c r="H52" s="14">
        <f>H13-H51</f>
        <v>0</v>
      </c>
      <c r="I52" s="14">
        <f>I13-I51</f>
        <v>11360469</v>
      </c>
    </row>
    <row r="53" spans="1:9" ht="14.25" customHeight="1">
      <c r="A53" s="134" t="s">
        <v>23</v>
      </c>
      <c r="B53" s="134" t="s">
        <v>13</v>
      </c>
      <c r="C53" s="23" t="s">
        <v>165</v>
      </c>
      <c r="D53" s="78">
        <v>578</v>
      </c>
      <c r="E53" s="78">
        <v>4074</v>
      </c>
      <c r="F53" s="78">
        <v>7450</v>
      </c>
      <c r="G53" s="78">
        <f t="shared" ref="G53:G60" si="2">SUM(D53:F53)</f>
        <v>12102</v>
      </c>
      <c r="H53" s="78">
        <v>0</v>
      </c>
      <c r="I53" s="78">
        <f t="shared" ref="I53:I60" si="3">SUM(G53:H53)</f>
        <v>12102</v>
      </c>
    </row>
    <row r="54" spans="1:9" ht="14.25" customHeight="1">
      <c r="A54" s="135"/>
      <c r="B54" s="135"/>
      <c r="C54" s="22" t="s">
        <v>166</v>
      </c>
      <c r="D54" s="13">
        <v>0</v>
      </c>
      <c r="E54" s="13">
        <v>2498900</v>
      </c>
      <c r="F54" s="13">
        <v>1726436</v>
      </c>
      <c r="G54" s="13">
        <f>SUM(D54:F54)</f>
        <v>4225336</v>
      </c>
      <c r="H54" s="13">
        <v>0</v>
      </c>
      <c r="I54" s="13">
        <f>SUM(G54:H54)</f>
        <v>4225336</v>
      </c>
    </row>
    <row r="55" spans="1:9" ht="14.25" customHeight="1">
      <c r="A55" s="135"/>
      <c r="B55" s="135"/>
      <c r="C55" s="22" t="s">
        <v>210</v>
      </c>
      <c r="D55" s="13">
        <v>0</v>
      </c>
      <c r="E55" s="13">
        <v>19500</v>
      </c>
      <c r="F55" s="13">
        <v>78636</v>
      </c>
      <c r="G55" s="13">
        <f>SUM(D55:F55)</f>
        <v>98136</v>
      </c>
      <c r="H55" s="13">
        <v>0</v>
      </c>
      <c r="I55" s="13">
        <f>SUM(G55:H55)</f>
        <v>98136</v>
      </c>
    </row>
    <row r="56" spans="1:9" ht="14.25" customHeight="1">
      <c r="A56" s="135"/>
      <c r="B56" s="135"/>
      <c r="C56" s="22" t="s">
        <v>211</v>
      </c>
      <c r="D56" s="13">
        <v>0</v>
      </c>
      <c r="E56" s="13">
        <v>1945800</v>
      </c>
      <c r="F56" s="13">
        <v>1296800</v>
      </c>
      <c r="G56" s="13">
        <f>SUM(D56:F56)</f>
        <v>3242600</v>
      </c>
      <c r="H56" s="13">
        <v>0</v>
      </c>
      <c r="I56" s="13">
        <f>SUM(G56:H56)</f>
        <v>3242600</v>
      </c>
    </row>
    <row r="57" spans="1:9" ht="14.25" customHeight="1">
      <c r="A57" s="135"/>
      <c r="B57" s="135"/>
      <c r="C57" s="22" t="s">
        <v>212</v>
      </c>
      <c r="D57" s="13">
        <v>0</v>
      </c>
      <c r="E57" s="13">
        <v>533600</v>
      </c>
      <c r="F57" s="13">
        <v>351000</v>
      </c>
      <c r="G57" s="13">
        <f t="shared" si="2"/>
        <v>884600</v>
      </c>
      <c r="H57" s="13">
        <v>0</v>
      </c>
      <c r="I57" s="13">
        <f t="shared" si="3"/>
        <v>884600</v>
      </c>
    </row>
    <row r="58" spans="1:9" ht="14.25" customHeight="1">
      <c r="A58" s="135"/>
      <c r="B58" s="136"/>
      <c r="C58" s="11" t="s">
        <v>24</v>
      </c>
      <c r="D58" s="14">
        <v>578</v>
      </c>
      <c r="E58" s="14">
        <v>2502974</v>
      </c>
      <c r="F58" s="14">
        <v>1733886</v>
      </c>
      <c r="G58" s="14">
        <f t="shared" si="2"/>
        <v>4237438</v>
      </c>
      <c r="H58" s="14">
        <v>0</v>
      </c>
      <c r="I58" s="14">
        <f t="shared" si="3"/>
        <v>4237438</v>
      </c>
    </row>
    <row r="59" spans="1:9" ht="14.25" customHeight="1">
      <c r="A59" s="135"/>
      <c r="B59" s="134" t="s">
        <v>167</v>
      </c>
      <c r="C59" s="22" t="s">
        <v>168</v>
      </c>
      <c r="D59" s="13">
        <v>0</v>
      </c>
      <c r="E59" s="13">
        <v>0</v>
      </c>
      <c r="F59" s="13">
        <v>211919</v>
      </c>
      <c r="G59" s="13">
        <f t="shared" si="2"/>
        <v>211919</v>
      </c>
      <c r="H59" s="13">
        <v>0</v>
      </c>
      <c r="I59" s="13">
        <f t="shared" si="3"/>
        <v>211919</v>
      </c>
    </row>
    <row r="60" spans="1:9" ht="14.25" customHeight="1">
      <c r="A60" s="135"/>
      <c r="B60" s="136"/>
      <c r="C60" s="11" t="s">
        <v>25</v>
      </c>
      <c r="D60" s="14">
        <v>0</v>
      </c>
      <c r="E60" s="14">
        <v>0</v>
      </c>
      <c r="F60" s="14">
        <v>211919</v>
      </c>
      <c r="G60" s="14">
        <f t="shared" si="2"/>
        <v>211919</v>
      </c>
      <c r="H60" s="14">
        <v>0</v>
      </c>
      <c r="I60" s="14">
        <f t="shared" si="3"/>
        <v>211919</v>
      </c>
    </row>
    <row r="61" spans="1:9" ht="14.25" customHeight="1">
      <c r="A61" s="136"/>
      <c r="B61" s="139" t="s">
        <v>26</v>
      </c>
      <c r="C61" s="140"/>
      <c r="D61" s="14">
        <f>D58-D60</f>
        <v>578</v>
      </c>
      <c r="E61" s="14">
        <f>E58-E60</f>
        <v>2502974</v>
      </c>
      <c r="F61" s="14">
        <f>F58-F60</f>
        <v>1521967</v>
      </c>
      <c r="G61" s="14">
        <f>G58-G60</f>
        <v>4025519</v>
      </c>
      <c r="H61" s="14">
        <f>H58-H60</f>
        <v>0</v>
      </c>
      <c r="I61" s="14">
        <f>I58-I60</f>
        <v>4025519</v>
      </c>
    </row>
    <row r="62" spans="1:9" ht="14.25" customHeight="1">
      <c r="A62" s="147" t="s">
        <v>27</v>
      </c>
      <c r="B62" s="148"/>
      <c r="C62" s="149"/>
      <c r="D62" s="14">
        <f>D52+D61</f>
        <v>-409422</v>
      </c>
      <c r="E62" s="14">
        <f>E52+E61</f>
        <v>6103314</v>
      </c>
      <c r="F62" s="14">
        <f>F52+F61</f>
        <v>9692096</v>
      </c>
      <c r="G62" s="14">
        <f>G52+G61</f>
        <v>15385988</v>
      </c>
      <c r="H62" s="14">
        <f>H52+H61</f>
        <v>0</v>
      </c>
      <c r="I62" s="14">
        <f>I52+I61</f>
        <v>15385988</v>
      </c>
    </row>
    <row r="63" spans="1:9" ht="14.25" customHeight="1">
      <c r="A63" s="134" t="s">
        <v>169</v>
      </c>
      <c r="B63" s="134" t="s">
        <v>170</v>
      </c>
      <c r="C63" s="22" t="s">
        <v>213</v>
      </c>
      <c r="D63" s="13">
        <v>416822</v>
      </c>
      <c r="E63" s="13">
        <v>0</v>
      </c>
      <c r="F63" s="13">
        <v>0</v>
      </c>
      <c r="G63" s="13">
        <f t="shared" ref="G63:G70" si="4">SUM(D63:F63)</f>
        <v>416822</v>
      </c>
      <c r="H63" s="13">
        <v>-416822</v>
      </c>
      <c r="I63" s="13">
        <f t="shared" ref="I63:I70" si="5">SUM(G63:H63)</f>
        <v>0</v>
      </c>
    </row>
    <row r="64" spans="1:9" ht="14.25" customHeight="1">
      <c r="A64" s="135"/>
      <c r="B64" s="136"/>
      <c r="C64" s="11" t="s">
        <v>16</v>
      </c>
      <c r="D64" s="14">
        <v>416822</v>
      </c>
      <c r="E64" s="14">
        <v>0</v>
      </c>
      <c r="F64" s="14">
        <v>0</v>
      </c>
      <c r="G64" s="14">
        <f t="shared" si="4"/>
        <v>416822</v>
      </c>
      <c r="H64" s="14">
        <v>-416822</v>
      </c>
      <c r="I64" s="14">
        <f t="shared" si="5"/>
        <v>0</v>
      </c>
    </row>
    <row r="65" spans="1:9" ht="14.25" customHeight="1">
      <c r="A65" s="135"/>
      <c r="B65" s="134" t="s">
        <v>14</v>
      </c>
      <c r="C65" s="22" t="s">
        <v>171</v>
      </c>
      <c r="D65" s="13">
        <v>0</v>
      </c>
      <c r="E65" s="13">
        <v>25902</v>
      </c>
      <c r="F65" s="13">
        <v>33004</v>
      </c>
      <c r="G65" s="13">
        <f t="shared" si="4"/>
        <v>58906</v>
      </c>
      <c r="H65" s="13">
        <v>0</v>
      </c>
      <c r="I65" s="13">
        <f t="shared" si="5"/>
        <v>58906</v>
      </c>
    </row>
    <row r="66" spans="1:9" ht="14.25" customHeight="1">
      <c r="A66" s="135"/>
      <c r="B66" s="135"/>
      <c r="C66" s="22" t="s">
        <v>214</v>
      </c>
      <c r="D66" s="13">
        <v>0</v>
      </c>
      <c r="E66" s="13">
        <v>25902</v>
      </c>
      <c r="F66" s="13">
        <v>33004</v>
      </c>
      <c r="G66" s="13">
        <f>SUM(D66:F66)</f>
        <v>58906</v>
      </c>
      <c r="H66" s="13">
        <v>0</v>
      </c>
      <c r="I66" s="13">
        <f>SUM(G66:H66)</f>
        <v>58906</v>
      </c>
    </row>
    <row r="67" spans="1:9" ht="14.25" customHeight="1">
      <c r="A67" s="135"/>
      <c r="B67" s="135"/>
      <c r="C67" s="22" t="s">
        <v>215</v>
      </c>
      <c r="D67" s="13">
        <v>0</v>
      </c>
      <c r="E67" s="13">
        <v>212847</v>
      </c>
      <c r="F67" s="13">
        <v>203975</v>
      </c>
      <c r="G67" s="13">
        <f>SUM(D67:F67)</f>
        <v>416822</v>
      </c>
      <c r="H67" s="13">
        <v>-416822</v>
      </c>
      <c r="I67" s="13">
        <f>SUM(G67:H67)</f>
        <v>0</v>
      </c>
    </row>
    <row r="68" spans="1:9" ht="14.25" customHeight="1">
      <c r="A68" s="135"/>
      <c r="B68" s="135"/>
      <c r="C68" s="22" t="s">
        <v>172</v>
      </c>
      <c r="D68" s="13">
        <v>0</v>
      </c>
      <c r="E68" s="13">
        <v>3457871</v>
      </c>
      <c r="F68" s="13">
        <v>0</v>
      </c>
      <c r="G68" s="13">
        <f>SUM(D68:F68)</f>
        <v>3457871</v>
      </c>
      <c r="H68" s="13">
        <v>0</v>
      </c>
      <c r="I68" s="13">
        <f>SUM(G68:H68)</f>
        <v>3457871</v>
      </c>
    </row>
    <row r="69" spans="1:9" ht="14.25" customHeight="1">
      <c r="A69" s="135"/>
      <c r="B69" s="135"/>
      <c r="C69" s="21" t="s">
        <v>216</v>
      </c>
      <c r="D69" s="13">
        <v>0</v>
      </c>
      <c r="E69" s="13">
        <v>3457871</v>
      </c>
      <c r="F69" s="13">
        <v>0</v>
      </c>
      <c r="G69" s="13">
        <f t="shared" si="4"/>
        <v>3457871</v>
      </c>
      <c r="H69" s="13">
        <v>0</v>
      </c>
      <c r="I69" s="13">
        <f t="shared" si="5"/>
        <v>3457871</v>
      </c>
    </row>
    <row r="70" spans="1:9" ht="14.25" customHeight="1">
      <c r="A70" s="135"/>
      <c r="B70" s="136"/>
      <c r="C70" s="88" t="s">
        <v>18</v>
      </c>
      <c r="D70" s="14">
        <v>0</v>
      </c>
      <c r="E70" s="14">
        <v>3696620</v>
      </c>
      <c r="F70" s="14">
        <v>236979</v>
      </c>
      <c r="G70" s="14">
        <f t="shared" si="4"/>
        <v>3933599</v>
      </c>
      <c r="H70" s="14">
        <v>-416822</v>
      </c>
      <c r="I70" s="14">
        <f t="shared" si="5"/>
        <v>3516777</v>
      </c>
    </row>
    <row r="71" spans="1:9" ht="14.25" customHeight="1">
      <c r="A71" s="136"/>
      <c r="B71" s="139" t="s">
        <v>28</v>
      </c>
      <c r="C71" s="140"/>
      <c r="D71" s="14">
        <f>D64-D70</f>
        <v>416822</v>
      </c>
      <c r="E71" s="14">
        <f>E64-E70</f>
        <v>-3696620</v>
      </c>
      <c r="F71" s="14">
        <f>F64-F70</f>
        <v>-236979</v>
      </c>
      <c r="G71" s="14">
        <f>G64-G70</f>
        <v>-3516777</v>
      </c>
      <c r="H71" s="14">
        <f>H64-H70</f>
        <v>0</v>
      </c>
      <c r="I71" s="14">
        <f>I64-I70</f>
        <v>-3516777</v>
      </c>
    </row>
    <row r="72" spans="1:9" ht="14.25" customHeight="1">
      <c r="A72" s="139" t="s">
        <v>60</v>
      </c>
      <c r="B72" s="150"/>
      <c r="C72" s="140"/>
      <c r="D72" s="14">
        <f>D62+D71</f>
        <v>7400</v>
      </c>
      <c r="E72" s="14">
        <f>E62+E71</f>
        <v>2406694</v>
      </c>
      <c r="F72" s="14">
        <f>F62+F71</f>
        <v>9455117</v>
      </c>
      <c r="G72" s="14">
        <f>G62+G71</f>
        <v>11869211</v>
      </c>
      <c r="H72" s="14">
        <f>H62+H71</f>
        <v>0</v>
      </c>
      <c r="I72" s="14">
        <f>I62+I71</f>
        <v>11869211</v>
      </c>
    </row>
    <row r="73" spans="1:9" ht="14.25" customHeight="1">
      <c r="A73" s="134" t="s">
        <v>15</v>
      </c>
      <c r="B73" s="139" t="s">
        <v>61</v>
      </c>
      <c r="C73" s="140"/>
      <c r="D73" s="14">
        <v>2575827</v>
      </c>
      <c r="E73" s="14">
        <v>22306772</v>
      </c>
      <c r="F73" s="14">
        <v>78087944</v>
      </c>
      <c r="G73" s="14">
        <f>SUM(D73:F73)</f>
        <v>102970543</v>
      </c>
      <c r="H73" s="14">
        <v>0</v>
      </c>
      <c r="I73" s="14">
        <f>SUM(G73:H73)</f>
        <v>102970543</v>
      </c>
    </row>
    <row r="74" spans="1:9" ht="14.25" customHeight="1">
      <c r="A74" s="135"/>
      <c r="B74" s="139" t="s">
        <v>62</v>
      </c>
      <c r="C74" s="140"/>
      <c r="D74" s="14">
        <f>D72+D73</f>
        <v>2583227</v>
      </c>
      <c r="E74" s="14">
        <f>E72+E73</f>
        <v>24713466</v>
      </c>
      <c r="F74" s="14">
        <f>F72+F73</f>
        <v>87543061</v>
      </c>
      <c r="G74" s="14">
        <f>G72+G73</f>
        <v>114839754</v>
      </c>
      <c r="H74" s="14">
        <f>H72+H73</f>
        <v>0</v>
      </c>
      <c r="I74" s="14">
        <f>I72+I73</f>
        <v>114839754</v>
      </c>
    </row>
    <row r="75" spans="1:9" ht="14.25" customHeight="1">
      <c r="A75" s="135"/>
      <c r="B75" s="139" t="s">
        <v>63</v>
      </c>
      <c r="C75" s="140"/>
      <c r="D75" s="14">
        <v>0</v>
      </c>
      <c r="E75" s="14">
        <v>0</v>
      </c>
      <c r="F75" s="14">
        <v>0</v>
      </c>
      <c r="G75" s="14">
        <f>SUM(D75:F75)</f>
        <v>0</v>
      </c>
      <c r="H75" s="14">
        <v>0</v>
      </c>
      <c r="I75" s="14">
        <f>SUM(G75:H75)</f>
        <v>0</v>
      </c>
    </row>
    <row r="76" spans="1:9" ht="14.25" customHeight="1">
      <c r="A76" s="135"/>
      <c r="B76" s="139" t="s">
        <v>64</v>
      </c>
      <c r="C76" s="140"/>
      <c r="D76" s="14">
        <v>0</v>
      </c>
      <c r="E76" s="14">
        <v>0</v>
      </c>
      <c r="F76" s="14">
        <v>0</v>
      </c>
      <c r="G76" s="14">
        <f t="shared" ref="G76:G81" si="6">SUM(D76:F76)</f>
        <v>0</v>
      </c>
      <c r="H76" s="14">
        <v>0</v>
      </c>
      <c r="I76" s="14">
        <f t="shared" ref="I76:I81" si="7">SUM(G76:H76)</f>
        <v>0</v>
      </c>
    </row>
    <row r="77" spans="1:9" ht="14.25" customHeight="1">
      <c r="A77" s="135"/>
      <c r="B77" s="139" t="s">
        <v>65</v>
      </c>
      <c r="C77" s="140"/>
      <c r="D77" s="14">
        <v>0</v>
      </c>
      <c r="E77" s="14">
        <v>7000000</v>
      </c>
      <c r="F77" s="14">
        <v>12500000</v>
      </c>
      <c r="G77" s="14">
        <f t="shared" si="6"/>
        <v>19500000</v>
      </c>
      <c r="H77" s="14">
        <v>0</v>
      </c>
      <c r="I77" s="14">
        <f t="shared" si="7"/>
        <v>19500000</v>
      </c>
    </row>
    <row r="78" spans="1:9" ht="14.25" customHeight="1">
      <c r="A78" s="135"/>
      <c r="B78" s="139" t="s">
        <v>217</v>
      </c>
      <c r="C78" s="128"/>
      <c r="D78" s="78">
        <v>0</v>
      </c>
      <c r="E78" s="78">
        <v>0</v>
      </c>
      <c r="F78" s="78">
        <v>2000000</v>
      </c>
      <c r="G78" s="14">
        <f>SUM(D78:F78)</f>
        <v>2000000</v>
      </c>
      <c r="H78" s="78">
        <v>0</v>
      </c>
      <c r="I78" s="14">
        <f>SUM(G78:H78)</f>
        <v>2000000</v>
      </c>
    </row>
    <row r="79" spans="1:9" ht="14.25" customHeight="1">
      <c r="A79" s="135"/>
      <c r="B79" s="139" t="s">
        <v>218</v>
      </c>
      <c r="C79" s="128"/>
      <c r="D79" s="78">
        <v>0</v>
      </c>
      <c r="E79" s="78">
        <v>0</v>
      </c>
      <c r="F79" s="78">
        <v>5000000</v>
      </c>
      <c r="G79" s="14">
        <f>SUM(D79:F79)</f>
        <v>5000000</v>
      </c>
      <c r="H79" s="78">
        <v>0</v>
      </c>
      <c r="I79" s="14">
        <f>SUM(G79:H79)</f>
        <v>5000000</v>
      </c>
    </row>
    <row r="80" spans="1:9" ht="14.25" customHeight="1">
      <c r="A80" s="135"/>
      <c r="B80" s="139" t="s">
        <v>219</v>
      </c>
      <c r="C80" s="140"/>
      <c r="D80" s="78">
        <v>0</v>
      </c>
      <c r="E80" s="78">
        <v>0</v>
      </c>
      <c r="F80" s="78">
        <v>3000000</v>
      </c>
      <c r="G80" s="14">
        <f t="shared" si="6"/>
        <v>3000000</v>
      </c>
      <c r="H80" s="78">
        <v>0</v>
      </c>
      <c r="I80" s="14">
        <f t="shared" si="7"/>
        <v>3000000</v>
      </c>
    </row>
    <row r="81" spans="1:9" ht="14.25" customHeight="1">
      <c r="A81" s="135"/>
      <c r="B81" s="139" t="s">
        <v>220</v>
      </c>
      <c r="C81" s="140"/>
      <c r="D81" s="78">
        <v>0</v>
      </c>
      <c r="E81" s="78">
        <v>7000000</v>
      </c>
      <c r="F81" s="78">
        <v>2500000</v>
      </c>
      <c r="G81" s="14">
        <f t="shared" si="6"/>
        <v>9500000</v>
      </c>
      <c r="H81" s="78">
        <v>0</v>
      </c>
      <c r="I81" s="14">
        <f t="shared" si="7"/>
        <v>9500000</v>
      </c>
    </row>
    <row r="82" spans="1:9" ht="28.5" customHeight="1">
      <c r="A82" s="136"/>
      <c r="B82" s="151" t="s">
        <v>66</v>
      </c>
      <c r="C82" s="152"/>
      <c r="D82" s="14">
        <f>D74+D75+D76-D77</f>
        <v>2583227</v>
      </c>
      <c r="E82" s="14">
        <f>E74+E75+E76-E77</f>
        <v>17713466</v>
      </c>
      <c r="F82" s="14">
        <f>F74+F75+F76-F77</f>
        <v>75043061</v>
      </c>
      <c r="G82" s="14">
        <f>G74+G75+G76-G77</f>
        <v>95339754</v>
      </c>
      <c r="H82" s="14">
        <f>H74+H75+H76-H77</f>
        <v>0</v>
      </c>
      <c r="I82" s="14">
        <f>I74+I75+I76-I77</f>
        <v>95339754</v>
      </c>
    </row>
    <row r="83" spans="1:9" ht="14.25" customHeight="1">
      <c r="A83" s="163"/>
      <c r="B83" s="164"/>
      <c r="C83" s="164"/>
      <c r="D83" s="164"/>
      <c r="E83" s="164"/>
      <c r="F83" s="164"/>
      <c r="G83" s="164"/>
      <c r="H83" s="164"/>
      <c r="I83" s="164"/>
    </row>
    <row r="84" spans="1:9" ht="14.25" customHeight="1"/>
  </sheetData>
  <sheetProtection algorithmName="SHA-512" hashValue="1kK2OmfsIRU0a6LKtz5tOvn9MO0sAW0CauGWoe2xHmPYTS9GTxtFIK3scACxeqwG9vsRTspdabFZq8qLFoqttA==" saltValue="5k+wEOa833dMTSNA8XuyQA==" spinCount="100000" sheet="1" scenarios="1" selectLockedCells="1"/>
  <mergeCells count="36">
    <mergeCell ref="A83:I83"/>
    <mergeCell ref="B80:C80"/>
    <mergeCell ref="B81:C81"/>
    <mergeCell ref="B82:C82"/>
    <mergeCell ref="E7:E8"/>
    <mergeCell ref="B79:C79"/>
    <mergeCell ref="B78:C78"/>
    <mergeCell ref="A73:A82"/>
    <mergeCell ref="B73:C73"/>
    <mergeCell ref="B74:C74"/>
    <mergeCell ref="B75:C75"/>
    <mergeCell ref="B76:C76"/>
    <mergeCell ref="B77:C77"/>
    <mergeCell ref="A62:C62"/>
    <mergeCell ref="A63:A71"/>
    <mergeCell ref="B63:B64"/>
    <mergeCell ref="B65:B70"/>
    <mergeCell ref="B71:C71"/>
    <mergeCell ref="A72:C72"/>
    <mergeCell ref="A9:A52"/>
    <mergeCell ref="B9:B13"/>
    <mergeCell ref="B14:B51"/>
    <mergeCell ref="B52:C52"/>
    <mergeCell ref="A53:A61"/>
    <mergeCell ref="B53:B58"/>
    <mergeCell ref="B59:B60"/>
    <mergeCell ref="B61:C61"/>
    <mergeCell ref="D2:I2"/>
    <mergeCell ref="A3:I3"/>
    <mergeCell ref="A5:I5"/>
    <mergeCell ref="A7:C8"/>
    <mergeCell ref="D7:D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firstPageNumber="13" orientation="portrait" useFirstPageNumber="1" horizontalDpi="300" verticalDpi="300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view="pageBreakPreview" zoomScaleNormal="100" zoomScaleSheetLayoutView="100" workbookViewId="0"/>
  </sheetViews>
  <sheetFormatPr defaultColWidth="9" defaultRowHeight="13.2"/>
  <cols>
    <col min="1" max="1" width="3.6640625" style="1" customWidth="1"/>
    <col min="2" max="2" width="3.33203125" style="1" customWidth="1"/>
    <col min="3" max="3" width="38.77734375" style="1" customWidth="1"/>
    <col min="4" max="6" width="16.6640625" style="1" customWidth="1"/>
    <col min="7" max="7" width="1.44140625" style="1" customWidth="1"/>
    <col min="8" max="16384" width="9" style="1"/>
  </cols>
  <sheetData>
    <row r="1" spans="1:6" ht="21.75" customHeight="1">
      <c r="A1" s="19"/>
      <c r="B1" s="19"/>
      <c r="C1" s="19"/>
      <c r="D1" s="19"/>
      <c r="E1" s="19"/>
      <c r="F1" s="19"/>
    </row>
    <row r="2" spans="1:6" ht="15.75" customHeight="1">
      <c r="A2" s="75"/>
      <c r="B2" s="75"/>
      <c r="C2" s="75"/>
      <c r="D2" s="115" t="s">
        <v>225</v>
      </c>
      <c r="E2" s="115"/>
      <c r="F2" s="115"/>
    </row>
    <row r="3" spans="1:6" ht="14.4">
      <c r="A3" s="116" t="s">
        <v>226</v>
      </c>
      <c r="B3" s="116"/>
      <c r="C3" s="116"/>
      <c r="D3" s="116"/>
      <c r="E3" s="116"/>
      <c r="F3" s="116"/>
    </row>
    <row r="4" spans="1:6">
      <c r="A4" s="113" t="s">
        <v>138</v>
      </c>
      <c r="B4" s="113"/>
      <c r="C4" s="113"/>
      <c r="D4" s="113"/>
      <c r="E4" s="113"/>
      <c r="F4" s="113"/>
    </row>
    <row r="5" spans="1:6" ht="13.5" customHeight="1">
      <c r="A5" s="75"/>
      <c r="B5" s="75"/>
      <c r="C5" s="75"/>
      <c r="D5" s="75"/>
      <c r="E5" s="75"/>
      <c r="F5" s="76" t="s">
        <v>52</v>
      </c>
    </row>
    <row r="6" spans="1:6" ht="14.25" customHeight="1">
      <c r="A6" s="100" t="s">
        <v>34</v>
      </c>
      <c r="B6" s="101"/>
      <c r="C6" s="102"/>
      <c r="D6" s="8" t="s">
        <v>57</v>
      </c>
      <c r="E6" s="8" t="s">
        <v>58</v>
      </c>
      <c r="F6" s="8" t="s">
        <v>59</v>
      </c>
    </row>
    <row r="7" spans="1:6" ht="14.25" customHeight="1">
      <c r="A7" s="103" t="s">
        <v>223</v>
      </c>
      <c r="B7" s="79" t="s">
        <v>170</v>
      </c>
      <c r="C7" s="8" t="s">
        <v>20</v>
      </c>
      <c r="D7" s="14">
        <v>0</v>
      </c>
      <c r="E7" s="14"/>
      <c r="F7" s="14"/>
    </row>
    <row r="8" spans="1:6" ht="14.25" customHeight="1">
      <c r="A8" s="104"/>
      <c r="B8" s="104" t="s">
        <v>14</v>
      </c>
      <c r="C8" s="10" t="s">
        <v>160</v>
      </c>
      <c r="D8" s="13">
        <v>320000</v>
      </c>
      <c r="E8" s="13"/>
      <c r="F8" s="13"/>
    </row>
    <row r="9" spans="1:6" ht="14.25" customHeight="1">
      <c r="A9" s="104"/>
      <c r="B9" s="104"/>
      <c r="C9" s="10" t="s">
        <v>178</v>
      </c>
      <c r="D9" s="13">
        <v>320000</v>
      </c>
      <c r="E9" s="13"/>
      <c r="F9" s="13"/>
    </row>
    <row r="10" spans="1:6" ht="14.25" customHeight="1">
      <c r="A10" s="104"/>
      <c r="B10" s="104"/>
      <c r="C10" s="10" t="s">
        <v>162</v>
      </c>
      <c r="D10" s="13">
        <v>90000</v>
      </c>
      <c r="E10" s="13"/>
      <c r="F10" s="13"/>
    </row>
    <row r="11" spans="1:6" ht="14.25" customHeight="1">
      <c r="A11" s="104"/>
      <c r="B11" s="104"/>
      <c r="C11" s="26" t="s">
        <v>203</v>
      </c>
      <c r="D11" s="68">
        <v>90000</v>
      </c>
      <c r="E11" s="68"/>
      <c r="F11" s="68"/>
    </row>
    <row r="12" spans="1:6" ht="14.25" customHeight="1">
      <c r="A12" s="104"/>
      <c r="B12" s="105"/>
      <c r="C12" s="8" t="s">
        <v>21</v>
      </c>
      <c r="D12" s="14">
        <v>410000</v>
      </c>
      <c r="E12" s="14"/>
      <c r="F12" s="14"/>
    </row>
    <row r="13" spans="1:6" ht="14.25" customHeight="1">
      <c r="A13" s="105"/>
      <c r="B13" s="97" t="s">
        <v>29</v>
      </c>
      <c r="C13" s="97"/>
      <c r="D13" s="14">
        <f>D7-D12</f>
        <v>-410000</v>
      </c>
      <c r="E13" s="14"/>
      <c r="F13" s="14"/>
    </row>
    <row r="14" spans="1:6" ht="14.25" customHeight="1">
      <c r="A14" s="103" t="s">
        <v>224</v>
      </c>
      <c r="B14" s="103" t="s">
        <v>170</v>
      </c>
      <c r="C14" s="10" t="s">
        <v>165</v>
      </c>
      <c r="D14" s="13">
        <v>578</v>
      </c>
      <c r="E14" s="13"/>
      <c r="F14" s="13"/>
    </row>
    <row r="15" spans="1:6" ht="14.25" customHeight="1">
      <c r="A15" s="104"/>
      <c r="B15" s="105"/>
      <c r="C15" s="8" t="s">
        <v>30</v>
      </c>
      <c r="D15" s="14">
        <v>578</v>
      </c>
      <c r="E15" s="14"/>
      <c r="F15" s="14"/>
    </row>
    <row r="16" spans="1:6" ht="14.25" customHeight="1">
      <c r="A16" s="104"/>
      <c r="B16" s="79" t="s">
        <v>167</v>
      </c>
      <c r="C16" s="8" t="s">
        <v>31</v>
      </c>
      <c r="D16" s="14">
        <v>0</v>
      </c>
      <c r="E16" s="14"/>
      <c r="F16" s="14"/>
    </row>
    <row r="17" spans="1:6" ht="14.25" customHeight="1">
      <c r="A17" s="105"/>
      <c r="B17" s="97" t="s">
        <v>32</v>
      </c>
      <c r="C17" s="97"/>
      <c r="D17" s="14">
        <f>D15-D16</f>
        <v>578</v>
      </c>
      <c r="E17" s="14"/>
      <c r="F17" s="14"/>
    </row>
    <row r="18" spans="1:6" ht="14.25" customHeight="1">
      <c r="A18" s="100" t="s">
        <v>27</v>
      </c>
      <c r="B18" s="101"/>
      <c r="C18" s="102"/>
      <c r="D18" s="14">
        <f>D13+D17</f>
        <v>-409422</v>
      </c>
      <c r="E18" s="14"/>
      <c r="F18" s="14"/>
    </row>
    <row r="19" spans="1:6" ht="14.25" customHeight="1">
      <c r="A19" s="103" t="s">
        <v>169</v>
      </c>
      <c r="B19" s="103" t="s">
        <v>170</v>
      </c>
      <c r="C19" s="10" t="s">
        <v>213</v>
      </c>
      <c r="D19" s="13">
        <v>416822</v>
      </c>
      <c r="E19" s="13"/>
      <c r="F19" s="13"/>
    </row>
    <row r="20" spans="1:6" ht="14.25" customHeight="1">
      <c r="A20" s="104"/>
      <c r="B20" s="105"/>
      <c r="C20" s="8" t="s">
        <v>16</v>
      </c>
      <c r="D20" s="14">
        <v>416822</v>
      </c>
      <c r="E20" s="14"/>
      <c r="F20" s="14"/>
    </row>
    <row r="21" spans="1:6" ht="14.25" customHeight="1">
      <c r="A21" s="104"/>
      <c r="B21" s="79" t="s">
        <v>167</v>
      </c>
      <c r="C21" s="8" t="s">
        <v>17</v>
      </c>
      <c r="D21" s="14">
        <v>0</v>
      </c>
      <c r="E21" s="14"/>
      <c r="F21" s="14"/>
    </row>
    <row r="22" spans="1:6" ht="14.25" customHeight="1">
      <c r="A22" s="105"/>
      <c r="B22" s="106" t="s">
        <v>33</v>
      </c>
      <c r="C22" s="107"/>
      <c r="D22" s="14">
        <f>D20-D21</f>
        <v>416822</v>
      </c>
      <c r="E22" s="14"/>
      <c r="F22" s="14"/>
    </row>
    <row r="23" spans="1:6" ht="14.25" customHeight="1">
      <c r="A23" s="106" t="s">
        <v>60</v>
      </c>
      <c r="B23" s="117"/>
      <c r="C23" s="107"/>
      <c r="D23" s="14">
        <f>D18+D22</f>
        <v>7400</v>
      </c>
      <c r="E23" s="14"/>
      <c r="F23" s="14"/>
    </row>
    <row r="24" spans="1:6" ht="14.25" customHeight="1">
      <c r="A24" s="103" t="s">
        <v>15</v>
      </c>
      <c r="B24" s="106" t="s">
        <v>61</v>
      </c>
      <c r="C24" s="107"/>
      <c r="D24" s="14">
        <v>2575827</v>
      </c>
      <c r="E24" s="14"/>
      <c r="F24" s="14"/>
    </row>
    <row r="25" spans="1:6" ht="14.25" customHeight="1">
      <c r="A25" s="104"/>
      <c r="B25" s="106" t="s">
        <v>62</v>
      </c>
      <c r="C25" s="107"/>
      <c r="D25" s="14">
        <f>D23+D24</f>
        <v>2583227</v>
      </c>
      <c r="E25" s="14"/>
      <c r="F25" s="14"/>
    </row>
    <row r="26" spans="1:6" ht="14.25" customHeight="1">
      <c r="A26" s="104"/>
      <c r="B26" s="106" t="s">
        <v>63</v>
      </c>
      <c r="C26" s="107"/>
      <c r="D26" s="14">
        <v>0</v>
      </c>
      <c r="E26" s="14"/>
      <c r="F26" s="14"/>
    </row>
    <row r="27" spans="1:6" ht="14.25" customHeight="1">
      <c r="A27" s="104"/>
      <c r="B27" s="106" t="s">
        <v>64</v>
      </c>
      <c r="C27" s="107"/>
      <c r="D27" s="14">
        <v>0</v>
      </c>
      <c r="E27" s="14"/>
      <c r="F27" s="14"/>
    </row>
    <row r="28" spans="1:6" ht="14.25" customHeight="1">
      <c r="A28" s="104"/>
      <c r="B28" s="106" t="s">
        <v>65</v>
      </c>
      <c r="C28" s="107"/>
      <c r="D28" s="14">
        <v>0</v>
      </c>
      <c r="E28" s="14"/>
      <c r="F28" s="14"/>
    </row>
    <row r="29" spans="1:6" ht="28.5" customHeight="1">
      <c r="A29" s="105"/>
      <c r="B29" s="129" t="s">
        <v>66</v>
      </c>
      <c r="C29" s="130"/>
      <c r="D29" s="14">
        <f>D25+D26+D27-D28</f>
        <v>2583227</v>
      </c>
      <c r="E29" s="14"/>
      <c r="F29" s="14"/>
    </row>
    <row r="30" spans="1:6" ht="14.25" customHeight="1">
      <c r="A30" s="163"/>
      <c r="B30" s="164"/>
      <c r="C30" s="164"/>
      <c r="D30" s="164"/>
      <c r="E30" s="164"/>
      <c r="F30" s="164"/>
    </row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</sheetData>
  <sheetProtection algorithmName="SHA-512" hashValue="g/BXNxJYDIDyoS5Dw/bd86x3WoFFT73JtvXp4YCtJL7d/b6Qiz+mHZE1opPxL9qtEYXs9C3qrvcgKmKhLjmh5A==" saltValue="hhZPYA8hO488IpLqKWHLmQ==" spinCount="100000" sheet="1" scenarios="1" selectLockedCells="1"/>
  <mergeCells count="23">
    <mergeCell ref="B28:C28"/>
    <mergeCell ref="B29:C29"/>
    <mergeCell ref="A30:F30"/>
    <mergeCell ref="A23:C23"/>
    <mergeCell ref="A24:A29"/>
    <mergeCell ref="B24:C24"/>
    <mergeCell ref="B25:C25"/>
    <mergeCell ref="B26:C26"/>
    <mergeCell ref="B27:C27"/>
    <mergeCell ref="A14:A17"/>
    <mergeCell ref="B14:B15"/>
    <mergeCell ref="B17:C17"/>
    <mergeCell ref="A18:C18"/>
    <mergeCell ref="A19:A22"/>
    <mergeCell ref="B19:B20"/>
    <mergeCell ref="B22:C22"/>
    <mergeCell ref="D2:F2"/>
    <mergeCell ref="A3:F3"/>
    <mergeCell ref="A4:F4"/>
    <mergeCell ref="A6:C6"/>
    <mergeCell ref="A7:A13"/>
    <mergeCell ref="B8:B12"/>
    <mergeCell ref="B13:C13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view="pageBreakPreview" zoomScaleNormal="100" zoomScaleSheetLayoutView="100" workbookViewId="0"/>
  </sheetViews>
  <sheetFormatPr defaultColWidth="9" defaultRowHeight="13.2"/>
  <cols>
    <col min="1" max="1" width="3.6640625" style="1" customWidth="1"/>
    <col min="2" max="2" width="3.33203125" style="1" customWidth="1"/>
    <col min="3" max="3" width="38.77734375" style="1" customWidth="1"/>
    <col min="4" max="6" width="16.6640625" style="1" customWidth="1"/>
    <col min="7" max="7" width="1.44140625" style="1" customWidth="1"/>
    <col min="8" max="16384" width="9" style="1"/>
  </cols>
  <sheetData>
    <row r="1" spans="1:6" ht="21.75" customHeight="1">
      <c r="A1" s="19"/>
      <c r="B1" s="19"/>
      <c r="C1" s="19"/>
      <c r="D1" s="19"/>
      <c r="E1" s="19"/>
      <c r="F1" s="19"/>
    </row>
    <row r="2" spans="1:6" ht="15.75" customHeight="1">
      <c r="A2" s="75"/>
      <c r="B2" s="75"/>
      <c r="C2" s="75"/>
      <c r="D2" s="115" t="s">
        <v>225</v>
      </c>
      <c r="E2" s="115"/>
      <c r="F2" s="115"/>
    </row>
    <row r="3" spans="1:6" ht="14.4">
      <c r="A3" s="116" t="s">
        <v>227</v>
      </c>
      <c r="B3" s="116"/>
      <c r="C3" s="116"/>
      <c r="D3" s="116"/>
      <c r="E3" s="116"/>
      <c r="F3" s="116"/>
    </row>
    <row r="4" spans="1:6">
      <c r="A4" s="113" t="s">
        <v>228</v>
      </c>
      <c r="B4" s="113"/>
      <c r="C4" s="113"/>
      <c r="D4" s="113"/>
      <c r="E4" s="113"/>
      <c r="F4" s="113"/>
    </row>
    <row r="5" spans="1:6" ht="13.5" customHeight="1">
      <c r="A5" s="75"/>
      <c r="B5" s="75"/>
      <c r="C5" s="75"/>
      <c r="D5" s="75"/>
      <c r="E5" s="75"/>
      <c r="F5" s="76" t="s">
        <v>52</v>
      </c>
    </row>
    <row r="6" spans="1:6" ht="14.25" customHeight="1">
      <c r="A6" s="100" t="s">
        <v>34</v>
      </c>
      <c r="B6" s="101"/>
      <c r="C6" s="102"/>
      <c r="D6" s="8" t="s">
        <v>57</v>
      </c>
      <c r="E6" s="8" t="s">
        <v>58</v>
      </c>
      <c r="F6" s="8" t="s">
        <v>59</v>
      </c>
    </row>
    <row r="7" spans="1:6" ht="14.25" customHeight="1">
      <c r="A7" s="103" t="s">
        <v>19</v>
      </c>
      <c r="B7" s="103" t="s">
        <v>13</v>
      </c>
      <c r="C7" s="82" t="s">
        <v>158</v>
      </c>
      <c r="D7" s="78">
        <v>145485675</v>
      </c>
      <c r="E7" s="78"/>
      <c r="F7" s="78"/>
    </row>
    <row r="8" spans="1:6" ht="14.25" customHeight="1">
      <c r="A8" s="104"/>
      <c r="B8" s="104"/>
      <c r="C8" s="10" t="s">
        <v>176</v>
      </c>
      <c r="D8" s="13">
        <v>137548250</v>
      </c>
      <c r="E8" s="13"/>
      <c r="F8" s="13"/>
    </row>
    <row r="9" spans="1:6" ht="14.25" customHeight="1">
      <c r="A9" s="104"/>
      <c r="B9" s="104"/>
      <c r="C9" s="10" t="s">
        <v>177</v>
      </c>
      <c r="D9" s="13">
        <v>7937425</v>
      </c>
      <c r="E9" s="13"/>
      <c r="F9" s="13"/>
    </row>
    <row r="10" spans="1:6" ht="14.25" customHeight="1">
      <c r="A10" s="104"/>
      <c r="B10" s="105"/>
      <c r="C10" s="8" t="s">
        <v>20</v>
      </c>
      <c r="D10" s="14">
        <v>145485675</v>
      </c>
      <c r="E10" s="14"/>
      <c r="F10" s="14"/>
    </row>
    <row r="11" spans="1:6" ht="14.25" customHeight="1">
      <c r="A11" s="104"/>
      <c r="B11" s="104" t="s">
        <v>14</v>
      </c>
      <c r="C11" s="10" t="s">
        <v>160</v>
      </c>
      <c r="D11" s="13">
        <v>112092157</v>
      </c>
      <c r="E11" s="13"/>
      <c r="F11" s="13"/>
    </row>
    <row r="12" spans="1:6" ht="14.25" customHeight="1">
      <c r="A12" s="104"/>
      <c r="B12" s="104"/>
      <c r="C12" s="10" t="s">
        <v>179</v>
      </c>
      <c r="D12" s="13">
        <v>25180140</v>
      </c>
      <c r="E12" s="13"/>
      <c r="F12" s="13"/>
    </row>
    <row r="13" spans="1:6" ht="14.25" customHeight="1">
      <c r="A13" s="104"/>
      <c r="B13" s="104"/>
      <c r="C13" s="10" t="s">
        <v>180</v>
      </c>
      <c r="D13" s="13">
        <v>9699594</v>
      </c>
      <c r="E13" s="13"/>
      <c r="F13" s="13"/>
    </row>
    <row r="14" spans="1:6" ht="14.25" customHeight="1">
      <c r="A14" s="104"/>
      <c r="B14" s="104"/>
      <c r="C14" s="10" t="s">
        <v>181</v>
      </c>
      <c r="D14" s="13">
        <v>932552</v>
      </c>
      <c r="E14" s="13"/>
      <c r="F14" s="13"/>
    </row>
    <row r="15" spans="1:6" ht="14.25" customHeight="1">
      <c r="A15" s="104"/>
      <c r="B15" s="104"/>
      <c r="C15" s="10" t="s">
        <v>182</v>
      </c>
      <c r="D15" s="13">
        <v>60750977</v>
      </c>
      <c r="E15" s="13"/>
      <c r="F15" s="13"/>
    </row>
    <row r="16" spans="1:6" ht="14.25" customHeight="1">
      <c r="A16" s="104"/>
      <c r="B16" s="104"/>
      <c r="C16" s="10" t="s">
        <v>183</v>
      </c>
      <c r="D16" s="13">
        <v>1475100</v>
      </c>
      <c r="E16" s="13"/>
      <c r="F16" s="13"/>
    </row>
    <row r="17" spans="1:6" ht="14.25" customHeight="1">
      <c r="A17" s="104"/>
      <c r="B17" s="104"/>
      <c r="C17" s="10" t="s">
        <v>184</v>
      </c>
      <c r="D17" s="13">
        <v>14053794</v>
      </c>
      <c r="E17" s="13"/>
      <c r="F17" s="13"/>
    </row>
    <row r="18" spans="1:6" ht="14.25" customHeight="1">
      <c r="A18" s="104"/>
      <c r="B18" s="104"/>
      <c r="C18" s="10" t="s">
        <v>161</v>
      </c>
      <c r="D18" s="13">
        <v>20716746</v>
      </c>
      <c r="E18" s="13"/>
      <c r="F18" s="13"/>
    </row>
    <row r="19" spans="1:6" ht="14.25" customHeight="1">
      <c r="A19" s="104"/>
      <c r="B19" s="104"/>
      <c r="C19" s="10" t="s">
        <v>185</v>
      </c>
      <c r="D19" s="13">
        <v>8624561</v>
      </c>
      <c r="E19" s="13"/>
      <c r="F19" s="13"/>
    </row>
    <row r="20" spans="1:6" ht="14.25" customHeight="1">
      <c r="A20" s="104"/>
      <c r="B20" s="104"/>
      <c r="C20" s="10" t="s">
        <v>186</v>
      </c>
      <c r="D20" s="13">
        <v>640084</v>
      </c>
      <c r="E20" s="13"/>
      <c r="F20" s="13"/>
    </row>
    <row r="21" spans="1:6" ht="14.25" customHeight="1">
      <c r="A21" s="104"/>
      <c r="B21" s="104"/>
      <c r="C21" s="10" t="s">
        <v>187</v>
      </c>
      <c r="D21" s="13">
        <v>3884531</v>
      </c>
      <c r="E21" s="13"/>
      <c r="F21" s="13"/>
    </row>
    <row r="22" spans="1:6" ht="14.25" customHeight="1">
      <c r="A22" s="104"/>
      <c r="B22" s="104"/>
      <c r="C22" s="10" t="s">
        <v>188</v>
      </c>
      <c r="D22" s="13">
        <v>3566157</v>
      </c>
      <c r="E22" s="13"/>
      <c r="F22" s="13"/>
    </row>
    <row r="23" spans="1:6" ht="14.25" customHeight="1">
      <c r="A23" s="104"/>
      <c r="B23" s="104"/>
      <c r="C23" s="10" t="s">
        <v>189</v>
      </c>
      <c r="D23" s="13">
        <v>104050</v>
      </c>
      <c r="E23" s="13"/>
      <c r="F23" s="13"/>
    </row>
    <row r="24" spans="1:6" ht="14.25" customHeight="1">
      <c r="A24" s="104"/>
      <c r="B24" s="104"/>
      <c r="C24" s="10" t="s">
        <v>190</v>
      </c>
      <c r="D24" s="13">
        <v>2940702</v>
      </c>
      <c r="E24" s="13"/>
      <c r="F24" s="13"/>
    </row>
    <row r="25" spans="1:6" ht="14.25" customHeight="1">
      <c r="A25" s="104"/>
      <c r="B25" s="104"/>
      <c r="C25" s="10" t="s">
        <v>191</v>
      </c>
      <c r="D25" s="13">
        <v>243500</v>
      </c>
      <c r="E25" s="13"/>
      <c r="F25" s="13"/>
    </row>
    <row r="26" spans="1:6" ht="14.25" customHeight="1">
      <c r="A26" s="104"/>
      <c r="B26" s="104"/>
      <c r="C26" s="10" t="s">
        <v>192</v>
      </c>
      <c r="D26" s="13">
        <v>564848</v>
      </c>
      <c r="E26" s="13"/>
      <c r="F26" s="13"/>
    </row>
    <row r="27" spans="1:6" ht="14.25" customHeight="1">
      <c r="A27" s="104"/>
      <c r="B27" s="104"/>
      <c r="C27" s="10" t="s">
        <v>193</v>
      </c>
      <c r="D27" s="13">
        <v>134313</v>
      </c>
      <c r="E27" s="13"/>
      <c r="F27" s="13"/>
    </row>
    <row r="28" spans="1:6" ht="14.25" customHeight="1">
      <c r="A28" s="104"/>
      <c r="B28" s="104"/>
      <c r="C28" s="10" t="s">
        <v>194</v>
      </c>
      <c r="D28" s="13">
        <v>14000</v>
      </c>
      <c r="E28" s="13"/>
      <c r="F28" s="13"/>
    </row>
    <row r="29" spans="1:6" ht="14.25" customHeight="1">
      <c r="A29" s="104"/>
      <c r="B29" s="104"/>
      <c r="C29" s="10" t="s">
        <v>162</v>
      </c>
      <c r="D29" s="13">
        <v>7478937</v>
      </c>
      <c r="E29" s="13"/>
      <c r="F29" s="13"/>
    </row>
    <row r="30" spans="1:6" ht="14.25" customHeight="1">
      <c r="A30" s="104"/>
      <c r="B30" s="104"/>
      <c r="C30" s="10" t="s">
        <v>195</v>
      </c>
      <c r="D30" s="13">
        <v>597676</v>
      </c>
      <c r="E30" s="13"/>
      <c r="F30" s="13"/>
    </row>
    <row r="31" spans="1:6" ht="14.25" customHeight="1">
      <c r="A31" s="104"/>
      <c r="B31" s="104"/>
      <c r="C31" s="10" t="s">
        <v>196</v>
      </c>
      <c r="D31" s="13">
        <v>134500</v>
      </c>
      <c r="E31" s="13"/>
      <c r="F31" s="13"/>
    </row>
    <row r="32" spans="1:6" ht="14.25" customHeight="1">
      <c r="A32" s="104"/>
      <c r="B32" s="104"/>
      <c r="C32" s="10" t="s">
        <v>197</v>
      </c>
      <c r="D32" s="13">
        <v>600</v>
      </c>
      <c r="E32" s="13"/>
      <c r="F32" s="13"/>
    </row>
    <row r="33" spans="1:6" ht="14.25" customHeight="1">
      <c r="A33" s="104"/>
      <c r="B33" s="104"/>
      <c r="C33" s="10" t="s">
        <v>198</v>
      </c>
      <c r="D33" s="13">
        <v>893679</v>
      </c>
      <c r="E33" s="13"/>
      <c r="F33" s="13"/>
    </row>
    <row r="34" spans="1:6" ht="14.25" customHeight="1">
      <c r="A34" s="104"/>
      <c r="B34" s="104"/>
      <c r="C34" s="10" t="s">
        <v>199</v>
      </c>
      <c r="D34" s="13">
        <v>760626</v>
      </c>
      <c r="E34" s="13"/>
      <c r="F34" s="13"/>
    </row>
    <row r="35" spans="1:6" ht="14.25" customHeight="1">
      <c r="A35" s="104"/>
      <c r="B35" s="104"/>
      <c r="C35" s="10" t="s">
        <v>200</v>
      </c>
      <c r="D35" s="13">
        <v>24018</v>
      </c>
      <c r="E35" s="13"/>
      <c r="F35" s="13"/>
    </row>
    <row r="36" spans="1:6" ht="14.25" customHeight="1">
      <c r="A36" s="104"/>
      <c r="B36" s="104"/>
      <c r="C36" s="10" t="s">
        <v>201</v>
      </c>
      <c r="D36" s="13">
        <v>1140763</v>
      </c>
      <c r="E36" s="13"/>
      <c r="F36" s="13"/>
    </row>
    <row r="37" spans="1:6" ht="14.25" customHeight="1">
      <c r="A37" s="104"/>
      <c r="B37" s="104"/>
      <c r="C37" s="10" t="s">
        <v>202</v>
      </c>
      <c r="D37" s="13">
        <v>380077</v>
      </c>
      <c r="E37" s="13"/>
      <c r="F37" s="13"/>
    </row>
    <row r="38" spans="1:6" ht="14.25" customHeight="1">
      <c r="A38" s="104"/>
      <c r="B38" s="104"/>
      <c r="C38" s="10" t="s">
        <v>204</v>
      </c>
      <c r="D38" s="13">
        <v>1939879</v>
      </c>
      <c r="E38" s="13"/>
      <c r="F38" s="13"/>
    </row>
    <row r="39" spans="1:6" ht="14.25" customHeight="1">
      <c r="A39" s="104"/>
      <c r="B39" s="104"/>
      <c r="C39" s="10" t="s">
        <v>205</v>
      </c>
      <c r="D39" s="13">
        <v>342244</v>
      </c>
      <c r="E39" s="13"/>
      <c r="F39" s="13"/>
    </row>
    <row r="40" spans="1:6" ht="14.25" customHeight="1">
      <c r="A40" s="104"/>
      <c r="B40" s="104"/>
      <c r="C40" s="10" t="s">
        <v>207</v>
      </c>
      <c r="D40" s="13">
        <v>51600</v>
      </c>
      <c r="E40" s="13"/>
      <c r="F40" s="13"/>
    </row>
    <row r="41" spans="1:6" ht="14.25" customHeight="1">
      <c r="A41" s="104"/>
      <c r="B41" s="104"/>
      <c r="C41" s="10" t="s">
        <v>208</v>
      </c>
      <c r="D41" s="13">
        <v>860749</v>
      </c>
      <c r="E41" s="13"/>
      <c r="F41" s="13"/>
    </row>
    <row r="42" spans="1:6" ht="14.25" customHeight="1">
      <c r="A42" s="104"/>
      <c r="B42" s="104"/>
      <c r="C42" s="10" t="s">
        <v>209</v>
      </c>
      <c r="D42" s="13">
        <v>352526</v>
      </c>
      <c r="E42" s="13"/>
      <c r="F42" s="13"/>
    </row>
    <row r="43" spans="1:6" ht="14.25" customHeight="1">
      <c r="A43" s="104"/>
      <c r="B43" s="104"/>
      <c r="C43" s="10" t="s">
        <v>163</v>
      </c>
      <c r="D43" s="13">
        <v>2816116</v>
      </c>
      <c r="E43" s="13"/>
      <c r="F43" s="13"/>
    </row>
    <row r="44" spans="1:6" ht="14.25" customHeight="1">
      <c r="A44" s="104"/>
      <c r="B44" s="104"/>
      <c r="C44" s="26" t="s">
        <v>164</v>
      </c>
      <c r="D44" s="68">
        <v>-1218621</v>
      </c>
      <c r="E44" s="68"/>
      <c r="F44" s="68"/>
    </row>
    <row r="45" spans="1:6" ht="14.25" customHeight="1">
      <c r="A45" s="104"/>
      <c r="B45" s="105"/>
      <c r="C45" s="8" t="s">
        <v>21</v>
      </c>
      <c r="D45" s="14">
        <v>141885335</v>
      </c>
      <c r="E45" s="14"/>
      <c r="F45" s="14"/>
    </row>
    <row r="46" spans="1:6" ht="14.25" customHeight="1">
      <c r="A46" s="105"/>
      <c r="B46" s="97" t="s">
        <v>29</v>
      </c>
      <c r="C46" s="97"/>
      <c r="D46" s="14">
        <f>D10-D45</f>
        <v>3600340</v>
      </c>
      <c r="E46" s="14"/>
      <c r="F46" s="14"/>
    </row>
    <row r="47" spans="1:6" ht="14.25" customHeight="1">
      <c r="A47" s="103" t="s">
        <v>23</v>
      </c>
      <c r="B47" s="103" t="s">
        <v>13</v>
      </c>
      <c r="C47" s="82" t="s">
        <v>165</v>
      </c>
      <c r="D47" s="78">
        <v>4074</v>
      </c>
      <c r="E47" s="78"/>
      <c r="F47" s="78"/>
    </row>
    <row r="48" spans="1:6" ht="14.25" customHeight="1">
      <c r="A48" s="104"/>
      <c r="B48" s="104"/>
      <c r="C48" s="10" t="s">
        <v>166</v>
      </c>
      <c r="D48" s="13">
        <v>2498900</v>
      </c>
      <c r="E48" s="13"/>
      <c r="F48" s="13"/>
    </row>
    <row r="49" spans="1:6" ht="14.25" customHeight="1">
      <c r="A49" s="104"/>
      <c r="B49" s="104"/>
      <c r="C49" s="10" t="s">
        <v>210</v>
      </c>
      <c r="D49" s="13">
        <v>19500</v>
      </c>
      <c r="E49" s="13"/>
      <c r="F49" s="13"/>
    </row>
    <row r="50" spans="1:6" ht="14.25" customHeight="1">
      <c r="A50" s="104"/>
      <c r="B50" s="104"/>
      <c r="C50" s="10" t="s">
        <v>211</v>
      </c>
      <c r="D50" s="13">
        <v>1945800</v>
      </c>
      <c r="E50" s="13"/>
      <c r="F50" s="13"/>
    </row>
    <row r="51" spans="1:6" ht="14.25" customHeight="1">
      <c r="A51" s="104"/>
      <c r="B51" s="104"/>
      <c r="C51" s="10" t="s">
        <v>212</v>
      </c>
      <c r="D51" s="13">
        <v>533600</v>
      </c>
      <c r="E51" s="13"/>
      <c r="F51" s="13"/>
    </row>
    <row r="52" spans="1:6" ht="14.25" customHeight="1">
      <c r="A52" s="104"/>
      <c r="B52" s="105"/>
      <c r="C52" s="8" t="s">
        <v>30</v>
      </c>
      <c r="D52" s="14">
        <v>2502974</v>
      </c>
      <c r="E52" s="14"/>
      <c r="F52" s="14"/>
    </row>
    <row r="53" spans="1:6" ht="14.25" customHeight="1">
      <c r="A53" s="104"/>
      <c r="B53" s="79" t="s">
        <v>167</v>
      </c>
      <c r="C53" s="8" t="s">
        <v>31</v>
      </c>
      <c r="D53" s="14">
        <v>0</v>
      </c>
      <c r="E53" s="14"/>
      <c r="F53" s="14"/>
    </row>
    <row r="54" spans="1:6" ht="14.25" customHeight="1">
      <c r="A54" s="105"/>
      <c r="B54" s="97" t="s">
        <v>32</v>
      </c>
      <c r="C54" s="97"/>
      <c r="D54" s="14">
        <f>D52-D53</f>
        <v>2502974</v>
      </c>
      <c r="E54" s="14"/>
      <c r="F54" s="14"/>
    </row>
    <row r="55" spans="1:6" ht="14.25" customHeight="1">
      <c r="A55" s="100" t="s">
        <v>27</v>
      </c>
      <c r="B55" s="101"/>
      <c r="C55" s="102"/>
      <c r="D55" s="14">
        <f>D46+D54</f>
        <v>6103314</v>
      </c>
      <c r="E55" s="14"/>
      <c r="F55" s="14"/>
    </row>
    <row r="56" spans="1:6" ht="14.25" customHeight="1">
      <c r="A56" s="103" t="s">
        <v>169</v>
      </c>
      <c r="B56" s="79" t="s">
        <v>170</v>
      </c>
      <c r="C56" s="8" t="s">
        <v>16</v>
      </c>
      <c r="D56" s="14">
        <v>0</v>
      </c>
      <c r="E56" s="14"/>
      <c r="F56" s="14"/>
    </row>
    <row r="57" spans="1:6" ht="14.25" customHeight="1">
      <c r="A57" s="104"/>
      <c r="B57" s="103" t="s">
        <v>14</v>
      </c>
      <c r="C57" s="10" t="s">
        <v>171</v>
      </c>
      <c r="D57" s="13">
        <v>25902</v>
      </c>
      <c r="E57" s="13"/>
      <c r="F57" s="13"/>
    </row>
    <row r="58" spans="1:6" ht="14.25" customHeight="1">
      <c r="A58" s="104"/>
      <c r="B58" s="104"/>
      <c r="C58" s="10" t="s">
        <v>214</v>
      </c>
      <c r="D58" s="13">
        <v>25902</v>
      </c>
      <c r="E58" s="13"/>
      <c r="F58" s="13"/>
    </row>
    <row r="59" spans="1:6" ht="14.25" customHeight="1">
      <c r="A59" s="104"/>
      <c r="B59" s="104"/>
      <c r="C59" s="10" t="s">
        <v>215</v>
      </c>
      <c r="D59" s="13">
        <v>212847</v>
      </c>
      <c r="E59" s="13"/>
      <c r="F59" s="13"/>
    </row>
    <row r="60" spans="1:6" ht="14.25" customHeight="1">
      <c r="A60" s="104"/>
      <c r="B60" s="104"/>
      <c r="C60" s="10" t="s">
        <v>172</v>
      </c>
      <c r="D60" s="13">
        <v>3457871</v>
      </c>
      <c r="E60" s="13"/>
      <c r="F60" s="13"/>
    </row>
    <row r="61" spans="1:6" ht="14.25" customHeight="1">
      <c r="A61" s="104"/>
      <c r="B61" s="104"/>
      <c r="C61" s="10" t="s">
        <v>216</v>
      </c>
      <c r="D61" s="13">
        <v>3457871</v>
      </c>
      <c r="E61" s="13"/>
      <c r="F61" s="13"/>
    </row>
    <row r="62" spans="1:6" ht="14.25" customHeight="1">
      <c r="A62" s="104"/>
      <c r="B62" s="105"/>
      <c r="C62" s="8" t="s">
        <v>17</v>
      </c>
      <c r="D62" s="14">
        <v>3696620</v>
      </c>
      <c r="E62" s="14"/>
      <c r="F62" s="14"/>
    </row>
    <row r="63" spans="1:6" ht="14.25" customHeight="1">
      <c r="A63" s="105"/>
      <c r="B63" s="106" t="s">
        <v>33</v>
      </c>
      <c r="C63" s="107"/>
      <c r="D63" s="14">
        <f>D56-D62</f>
        <v>-3696620</v>
      </c>
      <c r="E63" s="14"/>
      <c r="F63" s="14"/>
    </row>
    <row r="64" spans="1:6" ht="14.25" customHeight="1">
      <c r="A64" s="106" t="s">
        <v>60</v>
      </c>
      <c r="B64" s="117"/>
      <c r="C64" s="107"/>
      <c r="D64" s="14">
        <f>D55+D63</f>
        <v>2406694</v>
      </c>
      <c r="E64" s="14"/>
      <c r="F64" s="14"/>
    </row>
    <row r="65" spans="1:6" ht="14.25" customHeight="1">
      <c r="A65" s="103" t="s">
        <v>15</v>
      </c>
      <c r="B65" s="106" t="s">
        <v>61</v>
      </c>
      <c r="C65" s="107"/>
      <c r="D65" s="14">
        <v>22306772</v>
      </c>
      <c r="E65" s="14"/>
      <c r="F65" s="14"/>
    </row>
    <row r="66" spans="1:6" ht="14.25" customHeight="1">
      <c r="A66" s="104"/>
      <c r="B66" s="106" t="s">
        <v>62</v>
      </c>
      <c r="C66" s="107"/>
      <c r="D66" s="14">
        <f>D64+D65</f>
        <v>24713466</v>
      </c>
      <c r="E66" s="14"/>
      <c r="F66" s="14"/>
    </row>
    <row r="67" spans="1:6" ht="14.25" customHeight="1">
      <c r="A67" s="104"/>
      <c r="B67" s="106" t="s">
        <v>63</v>
      </c>
      <c r="C67" s="107"/>
      <c r="D67" s="14">
        <v>0</v>
      </c>
      <c r="E67" s="14"/>
      <c r="F67" s="14"/>
    </row>
    <row r="68" spans="1:6" ht="14.25" customHeight="1">
      <c r="A68" s="104"/>
      <c r="B68" s="106" t="s">
        <v>64</v>
      </c>
      <c r="C68" s="107"/>
      <c r="D68" s="14">
        <v>0</v>
      </c>
      <c r="E68" s="14"/>
      <c r="F68" s="14"/>
    </row>
    <row r="69" spans="1:6" ht="14.25" customHeight="1">
      <c r="A69" s="104"/>
      <c r="B69" s="106" t="s">
        <v>65</v>
      </c>
      <c r="C69" s="107"/>
      <c r="D69" s="14">
        <v>7000000</v>
      </c>
      <c r="E69" s="14"/>
      <c r="F69" s="14"/>
    </row>
    <row r="70" spans="1:6" ht="14.25" customHeight="1">
      <c r="A70" s="104"/>
      <c r="B70" s="106" t="s">
        <v>220</v>
      </c>
      <c r="C70" s="128"/>
      <c r="D70" s="78">
        <v>7000000</v>
      </c>
      <c r="E70" s="78"/>
      <c r="F70" s="14"/>
    </row>
    <row r="71" spans="1:6" ht="28.5" customHeight="1">
      <c r="A71" s="105"/>
      <c r="B71" s="129" t="s">
        <v>66</v>
      </c>
      <c r="C71" s="130"/>
      <c r="D71" s="14">
        <f>D66+D67+D68-D69</f>
        <v>17713466</v>
      </c>
      <c r="E71" s="14"/>
      <c r="F71" s="14"/>
    </row>
    <row r="72" spans="1:6" ht="14.25" customHeight="1">
      <c r="A72" s="163"/>
      <c r="B72" s="164"/>
      <c r="C72" s="164"/>
      <c r="D72" s="164"/>
      <c r="E72" s="164"/>
      <c r="F72" s="164"/>
    </row>
    <row r="73" spans="1:6" ht="14.25" customHeight="1"/>
    <row r="74" spans="1:6" ht="14.25" customHeight="1"/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</sheetData>
  <sheetProtection algorithmName="SHA-512" hashValue="Fx3pv8k/utPZNu2nGztUaoDc2uIPJlC5ASAE68tiDeb2cQ/v+Nlrw1fLo0IMC+S6stjrXcngR/0nkdnqx0gvvw==" saltValue="Gtvs/Zz+nCqcoXpx5/ot7A==" spinCount="100000" sheet="1" scenarios="1" selectLockedCells="1"/>
  <mergeCells count="25">
    <mergeCell ref="B69:C69"/>
    <mergeCell ref="B70:C70"/>
    <mergeCell ref="B71:C71"/>
    <mergeCell ref="A72:F72"/>
    <mergeCell ref="A64:C64"/>
    <mergeCell ref="A65:A71"/>
    <mergeCell ref="B65:C65"/>
    <mergeCell ref="B66:C66"/>
    <mergeCell ref="B67:C67"/>
    <mergeCell ref="B68:C68"/>
    <mergeCell ref="A47:A54"/>
    <mergeCell ref="B47:B52"/>
    <mergeCell ref="B54:C54"/>
    <mergeCell ref="A55:C55"/>
    <mergeCell ref="A56:A63"/>
    <mergeCell ref="B57:B62"/>
    <mergeCell ref="B63:C63"/>
    <mergeCell ref="D2:F2"/>
    <mergeCell ref="A3:F3"/>
    <mergeCell ref="A4:F4"/>
    <mergeCell ref="A6:C6"/>
    <mergeCell ref="A7:A46"/>
    <mergeCell ref="B7:B10"/>
    <mergeCell ref="B11:B45"/>
    <mergeCell ref="B46:C46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資金収支 - 第1号の1様式</vt:lpstr>
      <vt:lpstr>資金収支 - 第1号の3様式</vt:lpstr>
      <vt:lpstr>資金収支 - 第1号の4様式</vt:lpstr>
      <vt:lpstr>資金収支 - 第1号の4様式(2)</vt:lpstr>
      <vt:lpstr>資金収支 - 第1号の4様式(3)</vt:lpstr>
      <vt:lpstr>事業活動 - 第2号の1様式</vt:lpstr>
      <vt:lpstr>事業活動 - 第2号の3様式</vt:lpstr>
      <vt:lpstr>事業活動 - 第2号の4様式</vt:lpstr>
      <vt:lpstr>事業活動 - 第2号の4様式(2)</vt:lpstr>
      <vt:lpstr>事業活動 - 第2号の4様式(3)</vt:lpstr>
      <vt:lpstr>貸借 - 第3号の1様式</vt:lpstr>
      <vt:lpstr>貸借 - 第3号の3様式</vt:lpstr>
      <vt:lpstr>貸借 - 第3号の4様式</vt:lpstr>
      <vt:lpstr>貸借 - 第3号の4様式(2)</vt:lpstr>
      <vt:lpstr>貸借 - 第3号の4様式(3)</vt:lpstr>
      <vt:lpstr>'資金収支 - 第1号の3様式'!Print_Area</vt:lpstr>
      <vt:lpstr>'事業活動 - 第2号の1様式'!Print_Area</vt:lpstr>
      <vt:lpstr>'事業活動 - 第2号の3様式'!Print_Area</vt:lpstr>
      <vt:lpstr>'事業活動 - 第2号の4様式'!Print_Area</vt:lpstr>
      <vt:lpstr>'事業活動 - 第2号の4様式(2)'!Print_Area</vt:lpstr>
      <vt:lpstr>'事業活動 - 第2号の4様式(3)'!Print_Area</vt:lpstr>
      <vt:lpstr>'貸借 - 第3号の3様式'!Print_Area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chappy</cp:lastModifiedBy>
  <cp:lastPrinted>2015-04-10T08:48:44Z</cp:lastPrinted>
  <dcterms:created xsi:type="dcterms:W3CDTF">2008-06-06T01:55:09Z</dcterms:created>
  <dcterms:modified xsi:type="dcterms:W3CDTF">2016-06-14T01:29:48Z</dcterms:modified>
</cp:coreProperties>
</file>